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servations préalables" sheetId="1" state="visible" r:id="rId2"/>
    <sheet name="Correspondance GFC OP@LE" sheetId="2" state="visible" r:id="rId3"/>
    <sheet name="Balance d'entrée OP@LE" sheetId="3" state="visible" r:id="rId4"/>
  </sheets>
  <definedNames>
    <definedName function="false" hidden="true" localSheetId="2" name="_xlnm._FilterDatabase" vbProcedure="false">'Balance d''entrée OP@LE'!$A$3:$G$444</definedName>
    <definedName function="false" hidden="true" localSheetId="1" name="_xlnm._FilterDatabase" vbProcedure="false">'Correspondance GFC OP@LE'!$A$8:$L$543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<sst xmlns="http://schemas.openxmlformats.org/spreadsheetml/2006/main" count="2262" uniqueCount="1108">
  <si>
    <t xml:space="preserve">Seul l'onglet "correspondance GFC OP@LE" doit être rempli manuellement. L'onglet "balance d'entrée OP@LE" est généré automatiquement à partir de l'onglet précédent.</t>
  </si>
  <si>
    <t xml:space="preserve">Légende du tableau "Correspondance GFC OP@LE"</t>
  </si>
  <si>
    <t xml:space="preserve">Soldes en provenance de Egimmo et Wincz-Webcz</t>
  </si>
  <si>
    <t xml:space="preserve">Solde OP@LE à reprendre directement depuis la comptabilité patrimoniale (un mode opératoire particulier sera fourni)</t>
  </si>
  <si>
    <t xml:space="preserve">Reprise 1 compte GFC --&gt; 1 compte OP@LE</t>
  </si>
  <si>
    <t xml:space="preserve">Solde à renseigner par rapport à la balance GFC</t>
  </si>
  <si>
    <t xml:space="preserve">Reprise 1 compte GFC --&gt; plusieurs comptes OP@LE</t>
  </si>
  <si>
    <t xml:space="preserve">Solde à reprendre sur la balance GFC et à éclater manuellement en fonction des comptes OP@LE</t>
  </si>
  <si>
    <t xml:space="preserve">Comptes à solder au 31/08/N</t>
  </si>
  <si>
    <t xml:space="preserve">Le bilan de sortie au 31/08/N doit présenter un solde nul</t>
  </si>
  <si>
    <t xml:space="preserve">Utilisation du fichier</t>
  </si>
  <si>
    <t xml:space="preserve">1- reprendre la balance de sortie GFC  au 31/08/N dans les colonnes D et E de l'onglet "Correspondance GFC OP@LE"</t>
  </si>
  <si>
    <t xml:space="preserve">Pour toutes les lignes vertes, le montant sera automatiquement reporté dans les colonnes H et I de l'onglet "Correspondance GFC OP@LE"</t>
  </si>
  <si>
    <t xml:space="preserve">Pour toutes les lignes oranges, vous devez répartir manuellement le montant des colonnes D et E dans les colonne H et I</t>
  </si>
  <si>
    <t xml:space="preserve">Pour toutes les lignes bleues, vous devez reporter les montants issus du tableau "fichier de transfert de la comptabilité patrimoniale" dans les colonnes H et I</t>
  </si>
  <si>
    <t xml:space="preserve">2 - Vérifier que les colonnes K et L (contrôle) ne contiennent que des montants à "0,00". Il s'agit ici de contrôler que l'ensemble des montants de la balance de sortie GFC a bien été réparti sur la balance d'entrée OP@LE</t>
  </si>
  <si>
    <t xml:space="preserve">3 - Vous pouvez utiliser l'onglet "Balance d'entrée Op@LE" pour saisir votre balance d'entrée dans Op@LE</t>
  </si>
  <si>
    <t xml:space="preserve">Pour tous les comptes non auxiliarisés (information en colonne E), le montant sera repris de manière globale en balance d'entrée</t>
  </si>
  <si>
    <t xml:space="preserve">Pour tous les comptes auxiliarisés (information en colonne E), la reprise de chaque compte sera réalisée tiers par tiers, opération par opération.</t>
  </si>
  <si>
    <t xml:space="preserve">SAISIE DE LA BALANCE DE SORTIE GFC AU 31.08.N et création de la BALANCE D'ENTREE OP@LE</t>
  </si>
  <si>
    <t xml:space="preserve">Nom et adresse de l'EPLE :</t>
  </si>
  <si>
    <t xml:space="preserve">N° UAI : </t>
  </si>
  <si>
    <t xml:space="preserve">N° OP@LE : </t>
  </si>
  <si>
    <t xml:space="preserve">Nom de l'agent comptable :</t>
  </si>
  <si>
    <t xml:space="preserve">GFC</t>
  </si>
  <si>
    <t xml:space="preserve">OP@LE</t>
  </si>
  <si>
    <t xml:space="preserve">CONTRÔLE</t>
  </si>
  <si>
    <t xml:space="preserve">GFC - 6 CHIFFRES</t>
  </si>
  <si>
    <t xml:space="preserve">Comptes GFC</t>
  </si>
  <si>
    <t xml:space="preserve">Intitulés GFC</t>
  </si>
  <si>
    <t xml:space="preserve">Débit</t>
  </si>
  <si>
    <t xml:space="preserve">Crédit</t>
  </si>
  <si>
    <t xml:space="preserve">Comptes Op@le</t>
  </si>
  <si>
    <t xml:space="preserve">Intitulés OP@LE</t>
  </si>
  <si>
    <t xml:space="preserve">contrôle reste à réparti Débit</t>
  </si>
  <si>
    <t xml:space="preserve">contrôle reste à réparti Crédit</t>
  </si>
  <si>
    <t xml:space="preserve">Financement d'un bien remis à disposition des EPLE - dotation état</t>
  </si>
  <si>
    <t xml:space="preserve">Contrepartie et financement des actifs mis à disposition des établissements – État</t>
  </si>
  <si>
    <t xml:space="preserve">Reprise au résultat de la contre-partie et du financement des actifs mis à disposition des établissements - État</t>
  </si>
  <si>
    <t xml:space="preserve">Financement d'un bien remis à disposition des EPLE - dotation région</t>
  </si>
  <si>
    <t xml:space="preserve">Valeur initiale des financements rattachés à des actifs - Tiers autres que l'Etat - Régions</t>
  </si>
  <si>
    <t xml:space="preserve">Reprise au résultat des financements rattachés à des actifs - Région</t>
  </si>
  <si>
    <t xml:space="preserve">Financement d'un bien remis à disposition des EPLE - dotation département</t>
  </si>
  <si>
    <t xml:space="preserve">Valeur initiale des financements rattachés à des actifs - Tiers autres que l'Etat - Départements</t>
  </si>
  <si>
    <t xml:space="preserve">Reprise au résultat des financements rattachés à des actifs - Département</t>
  </si>
  <si>
    <t xml:space="preserve">Financement d'un bien remis à disposition des EPLE - dotation autres organismes</t>
  </si>
  <si>
    <t xml:space="preserve">Valeur initiale des financements rattachés à des actifs - Tiers autres que l'Etat - Autres financements</t>
  </si>
  <si>
    <t xml:space="preserve">Reprise au résultat des financements rattachés à des actifs - Autres financements</t>
  </si>
  <si>
    <t xml:space="preserve">Financement d'un bien remis à disposition des EPLE - affectation à l'EPLE</t>
  </si>
  <si>
    <t xml:space="preserve">Financement d'un bien remis en pleine propriété aux EPLE  - Etat</t>
  </si>
  <si>
    <t xml:space="preserve">Contrepartie et financement des actifs remis en pleine propriété – État</t>
  </si>
  <si>
    <t xml:space="preserve">Reprise au résultat de la contre-partie et du financement des actifs remis  pleine propriété - État</t>
  </si>
  <si>
    <t xml:space="preserve">Financement d'un bien remis en pleine propriété aux EPLE  - Région</t>
  </si>
  <si>
    <t xml:space="preserve">Valeur initiale des financements rattachés à des actifs - Régions</t>
  </si>
  <si>
    <t xml:space="preserve">Financement d'un bien remis en pleine propriété aux EPLE  - Département</t>
  </si>
  <si>
    <t xml:space="preserve">Valeur initiale des financements rattachés à des actifs - Départements</t>
  </si>
  <si>
    <t xml:space="preserve">Financement d'un bien remis en pleine propriété aux EPLE  - Autres organismes</t>
  </si>
  <si>
    <t xml:space="preserve">Valeur initiale des financements rattachés à des actifs - Autres financements - Autres financements</t>
  </si>
  <si>
    <t xml:space="preserve">Financement d'un bien remis en pleine propriété aux EPLE  - Dons et legs en capital</t>
  </si>
  <si>
    <t xml:space="preserve">Valeur initiale des financements rattachés à des actifs - Autres financements</t>
  </si>
  <si>
    <t xml:space="preserve">Subv.investissement Etat</t>
  </si>
  <si>
    <t xml:space="preserve">Valeur initiale des financements rattachés à des actifs - État - Contrepartie et financement des actifs mis à disposition des établissements - État</t>
  </si>
  <si>
    <t xml:space="preserve">Subv.investissement Région</t>
  </si>
  <si>
    <t xml:space="preserve">Subv.investissement Département</t>
  </si>
  <si>
    <t xml:space="preserve">Subv.invest.communes et groupements de communes</t>
  </si>
  <si>
    <t xml:space="preserve">Valeur initiale des financements rattachés à des actifs - Communes et groupements de communes</t>
  </si>
  <si>
    <t xml:space="preserve">Subv.investissement autres collectivités - Etablissements publics</t>
  </si>
  <si>
    <t xml:space="preserve">Valeur initiale des financements rattachés à des actifs - Autres collectivités et établissements publics </t>
  </si>
  <si>
    <t xml:space="preserve">Subv.investissement - organismes internationaux</t>
  </si>
  <si>
    <t xml:space="preserve">Valeur initiale des financements rattachés à des actifs - financements européens</t>
  </si>
  <si>
    <t xml:space="preserve">Produit des versements libératoires ouvrant droit à l'exonération de la taxe d'apprentissage</t>
  </si>
  <si>
    <t xml:space="preserve">Participation de l'établissement à l'équipement du GRETA</t>
  </si>
  <si>
    <t xml:space="preserve">Versements des organismes collecteurs de taxes diverses</t>
  </si>
  <si>
    <t xml:space="preserve">Fonds commun serv.hebergement</t>
  </si>
  <si>
    <t xml:space="preserve">Particip.recues pour équipement du groupement de services</t>
  </si>
  <si>
    <t xml:space="preserve">Autres participations et subv.equipement</t>
  </si>
  <si>
    <t xml:space="preserve">Autres subv.investiss.recues</t>
  </si>
  <si>
    <t xml:space="preserve">Subv.investissement inscrite au compte de cpte résultat</t>
  </si>
  <si>
    <t xml:space="preserve">Reprise au résultat de la contrepartie et du financement des actifs mis à disposition des établissements - État</t>
  </si>
  <si>
    <t xml:space="preserve">Reprise au résultat des financements rattachés à des actifs - Régions</t>
  </si>
  <si>
    <t xml:space="preserve">Reprise au résultat des financements rattachés à des actifs - Départements</t>
  </si>
  <si>
    <t xml:space="preserve">Reprise au résultat des financements rattachés à des actifs - Communes et groupements de communes</t>
  </si>
  <si>
    <t xml:space="preserve">Reprise au résultat des financements rattachés à des actifs - Autres collectivités et établissements publics</t>
  </si>
  <si>
    <t xml:space="preserve">Reprise au résultat des financements rattachés à des actifs - financements européens</t>
  </si>
  <si>
    <t xml:space="preserve">Concessions droits similaires</t>
  </si>
  <si>
    <t xml:space="preserve">Immobilisations incorporelles - Logiciels</t>
  </si>
  <si>
    <t xml:space="preserve">Immobilisations incorporelles - Autres concessions et droits similaires, brevets, licences, marques, procédés, droits et valeurs similaires</t>
  </si>
  <si>
    <t xml:space="preserve">Terrains</t>
  </si>
  <si>
    <t xml:space="preserve">Immobilisations corporelles - Terrains</t>
  </si>
  <si>
    <t xml:space="preserve">Agencements aménagement terrains</t>
  </si>
  <si>
    <t xml:space="preserve">Immobilisations corporelles - Agencements - Aménagements de terrains</t>
  </si>
  <si>
    <t xml:space="preserve">Constructions</t>
  </si>
  <si>
    <t xml:space="preserve">Immobilisations corporelles - Constructions</t>
  </si>
  <si>
    <t xml:space="preserve">Constructions sur sol d'autrui</t>
  </si>
  <si>
    <t xml:space="preserve">Immobilisations corporelles - Constructions sur sol d'autrui</t>
  </si>
  <si>
    <t xml:space="preserve">Installation technique matériels et outillages</t>
  </si>
  <si>
    <t xml:space="preserve">Immobilisations corporelles - Installations techniques, matériels et outillages</t>
  </si>
  <si>
    <t xml:space="preserve">Collections</t>
  </si>
  <si>
    <t xml:space="preserve">Immobilisations corporelles - Collections</t>
  </si>
  <si>
    <t xml:space="preserve">Biens historiques et culturels</t>
  </si>
  <si>
    <t xml:space="preserve">Immobilisations corporelles - Biens historiques et culturels</t>
  </si>
  <si>
    <t xml:space="preserve"> Installations générales, agencements, aménagements divers (dans des constructions dont l'établissement n'est pas propriétaire ou affectataire)</t>
  </si>
  <si>
    <t xml:space="preserve">Immobilisations corporelles - Installations générales, agencements, aménagements divers (dans des constructions dont l'établissement n'est pas propriétaire ou affectataire)</t>
  </si>
  <si>
    <t xml:space="preserve">Materiel de transport</t>
  </si>
  <si>
    <t xml:space="preserve">Immobilisations corporelles - Matériel de transport</t>
  </si>
  <si>
    <t xml:space="preserve">Materiel de bureau et inform</t>
  </si>
  <si>
    <t xml:space="preserve"> Immobilisations corporelles - Matériel de bureau et informatique</t>
  </si>
  <si>
    <t xml:space="preserve">Mobilier</t>
  </si>
  <si>
    <t xml:space="preserve">Immobilisations corporelles - Mobilier</t>
  </si>
  <si>
    <t xml:space="preserve">Immobilisations corpo.en cours</t>
  </si>
  <si>
    <t xml:space="preserve"> Immobilisations corporelles en cours</t>
  </si>
  <si>
    <t xml:space="preserve">Immobilisat.incorpo. en cours</t>
  </si>
  <si>
    <t xml:space="preserve"> Immobilisations incorporelles en cours</t>
  </si>
  <si>
    <t xml:space="preserve">Avances acomp.immob.incorp.</t>
  </si>
  <si>
    <t xml:space="preserve">Avances et acomptes versés sur immobilisations incorporelles</t>
  </si>
  <si>
    <t xml:space="preserve">Avances acomp.immob.corpor</t>
  </si>
  <si>
    <t xml:space="preserve">Avances et acomptes versés sur commandes d'immobilisations corporelles</t>
  </si>
  <si>
    <t xml:space="preserve">Titres particip.assoc.synd.org</t>
  </si>
  <si>
    <t xml:space="preserve"> Titres de participation et parts dans les associations, syndicats et organismes divers</t>
  </si>
  <si>
    <t xml:space="preserve">Autres formes de participation</t>
  </si>
  <si>
    <t xml:space="preserve">Autres formes de participation (dont participation à constitution de patrimoine commun)</t>
  </si>
  <si>
    <t xml:space="preserve">Titres immobilises (droit de propriété)</t>
  </si>
  <si>
    <t xml:space="preserve">Titres immobilisés (droit de propriété)</t>
  </si>
  <si>
    <t xml:space="preserve">Titres immobilisés (droit de créance)</t>
  </si>
  <si>
    <t xml:space="preserve">Dépôts et cautionnements versés</t>
  </si>
  <si>
    <t xml:space="preserve">Autres créances immobilisees</t>
  </si>
  <si>
    <t xml:space="preserve">Amortissements des immobilisations incorporelles</t>
  </si>
  <si>
    <t xml:space="preserve">Amortissements -  Logiciels</t>
  </si>
  <si>
    <t xml:space="preserve">Amortissements -  Autres concessions et droits similaires, brevets, licences,  marques, procédés, droits et valeurs similaires</t>
  </si>
  <si>
    <t xml:space="preserve">Amortissements - Agencements - Aménagements de terrains</t>
  </si>
  <si>
    <t xml:space="preserve">Amortissements - Constructions</t>
  </si>
  <si>
    <t xml:space="preserve">Amortissements -  Constructions sur sol d'autrui</t>
  </si>
  <si>
    <t xml:space="preserve">Amortissements - Installations techniques, matériels industriels et outillages</t>
  </si>
  <si>
    <t xml:space="preserve">Amortissements des collections</t>
  </si>
  <si>
    <t xml:space="preserve">Réserves communes</t>
  </si>
  <si>
    <t xml:space="preserve">Réserves services spéciaux (si suivi particulier après délibération du CA)</t>
  </si>
  <si>
    <t xml:space="preserve">Valeur initiale des financements rattachés à des actifs - État -Contrepartie et financement des actifs remis en pleine propriété – État</t>
  </si>
  <si>
    <t xml:space="preserve">Valeur initiale des financements rattachés à des actifs - État  - Contrepartie et financement des actifs remis en pleine propriété – Financement des autres actifs - État</t>
  </si>
  <si>
    <t xml:space="preserve">Amortissements des autres immobilisations corporelles</t>
  </si>
  <si>
    <t xml:space="preserve">Amortissements - Installations générales,  aménagements divers</t>
  </si>
  <si>
    <t xml:space="preserve">Amortissements - Matériel de transport</t>
  </si>
  <si>
    <t xml:space="preserve">Amortissements - Matériel de bureau et informatique</t>
  </si>
  <si>
    <t xml:space="preserve">Amortissements - Mobilier</t>
  </si>
  <si>
    <t xml:space="preserve">Autres réserves établissement</t>
  </si>
  <si>
    <t xml:space="preserve">Autres réserves services spéciaux</t>
  </si>
  <si>
    <t xml:space="preserve">Autres réserves service restauration hebergement</t>
  </si>
  <si>
    <t xml:space="preserve">Réserves service restauration et hébergement (si suivi particulier après délibération du CA)</t>
  </si>
  <si>
    <t xml:space="preserve">Report à nouveau solde crediteur</t>
  </si>
  <si>
    <t xml:space="preserve">Report à nouveau (si solde créditeur)</t>
  </si>
  <si>
    <t xml:space="preserve">Report à nouveau solde debiteur</t>
  </si>
  <si>
    <t xml:space="preserve">Report à nouveau (si solde débiteur)</t>
  </si>
  <si>
    <t xml:space="preserve">Résultat exercice (excédent)</t>
  </si>
  <si>
    <t xml:space="preserve">Résultat de l'exercice (bénéfice)</t>
  </si>
  <si>
    <t xml:space="preserve">Résultat exercice (déficit)</t>
  </si>
  <si>
    <t xml:space="preserve"> Résultat de l'exercice (perte)</t>
  </si>
  <si>
    <t xml:space="preserve">Provisions pour litiges</t>
  </si>
  <si>
    <t xml:space="preserve">Provisions pour pertes change</t>
  </si>
  <si>
    <t xml:space="preserve">Provisions pour pertes de change</t>
  </si>
  <si>
    <t xml:space="preserve">Autres provisions pour risques</t>
  </si>
  <si>
    <t xml:space="preserve">Provisions pour  CET</t>
  </si>
  <si>
    <t xml:space="preserve">Provisions pour CET </t>
  </si>
  <si>
    <t xml:space="preserve">Provisions pour CET – Charges sociales et fiscales </t>
  </si>
  <si>
    <t xml:space="preserve">Dépôts et cautionnements reçus</t>
  </si>
  <si>
    <t xml:space="preserve">Dépôts et cautionnements reçus - Elèves et étudiants</t>
  </si>
  <si>
    <t xml:space="preserve">Dépôts et cautionnements reçus - autres tiers</t>
  </si>
  <si>
    <t xml:space="preserve">Avances de l'État et des collectivités publiques</t>
  </si>
  <si>
    <t xml:space="preserve">Opérations de trésorerie
Créditeur de BP / Débiteur en BA)</t>
  </si>
  <si>
    <t xml:space="preserve">Dépréciations des immobilisations incorporelles</t>
  </si>
  <si>
    <t xml:space="preserve">Dépréciations des immobilisations corporelles</t>
  </si>
  <si>
    <t xml:space="preserve">Dépréciations des immobilisations en cours</t>
  </si>
  <si>
    <t xml:space="preserve">Dépréciations des participations et créances rattachées à des participations</t>
  </si>
  <si>
    <t xml:space="preserve">Dépréciations des autres immobilisations financières</t>
  </si>
  <si>
    <t xml:space="preserve">Denrées</t>
  </si>
  <si>
    <t xml:space="preserve">Stocks denrées (externe)</t>
  </si>
  <si>
    <t xml:space="preserve">Matières d'oeuvre</t>
  </si>
  <si>
    <t xml:space="preserve">Stock matières d'œuvre (externe)</t>
  </si>
  <si>
    <t xml:space="preserve">Charbon</t>
  </si>
  <si>
    <t xml:space="preserve">Stocks approvisionnement - Charbon (stock externe)</t>
  </si>
  <si>
    <t xml:space="preserve">Fuel</t>
  </si>
  <si>
    <t xml:space="preserve">Stocks approvisionnement - Fuel (stock externe)</t>
  </si>
  <si>
    <t xml:space="preserve">Autres combustibles</t>
  </si>
  <si>
    <t xml:space="preserve">Stocks approvisionnement - Gaz (stock externe)</t>
  </si>
  <si>
    <t xml:space="preserve">Stocks approvisionnement - Autres combustibles (stock externe)</t>
  </si>
  <si>
    <t xml:space="preserve">Trousseaux</t>
  </si>
  <si>
    <t xml:space="preserve">Stocks consommables - Trousseaux (linge) (stock externe)</t>
  </si>
  <si>
    <t xml:space="preserve">Fournitures scolaires</t>
  </si>
  <si>
    <t xml:space="preserve">Stocks consommables - Fournitures scolaires (stock externe)</t>
  </si>
  <si>
    <t xml:space="preserve">Fournitures administratives</t>
  </si>
  <si>
    <t xml:space="preserve">Stocks consommables - Fournitures administratives (stock externe)</t>
  </si>
  <si>
    <t xml:space="preserve">Produits d'entretien</t>
  </si>
  <si>
    <t xml:space="preserve">Stocks consommables - Produits d'entretien (stock externe)</t>
  </si>
  <si>
    <t xml:space="preserve">Autres approvisionnements stockés</t>
  </si>
  <si>
    <t xml:space="preserve">Stocks autres approvisionnements stockés (stock externe)</t>
  </si>
  <si>
    <t xml:space="preserve">Produits en cours objets confectionnés</t>
  </si>
  <si>
    <t xml:space="preserve">Stocks produits en cours (objects confectionnés) (stocks externes)</t>
  </si>
  <si>
    <t xml:space="preserve">Prestations de service en cours</t>
  </si>
  <si>
    <t xml:space="preserve">Stocks prestations de service en cours (stocks externes)</t>
  </si>
  <si>
    <t xml:space="preserve">Produits finis objets confectionnés</t>
  </si>
  <si>
    <t xml:space="preserve">Stocks produits finis (objects confectionnés) (stocks externes)</t>
  </si>
  <si>
    <t xml:space="preserve">Dépréciations des matières premières et fournitures</t>
  </si>
  <si>
    <t xml:space="preserve">Dépréciations des matières premières et fournitures stockées (stocks externes)</t>
  </si>
  <si>
    <t xml:space="preserve">Dépréciations des autres approvisionnements</t>
  </si>
  <si>
    <t xml:space="preserve">Dépréciations des autres approvisionnements stockés (stocks externes)</t>
  </si>
  <si>
    <t xml:space="preserve">Dépréciations des en cours de production de bien</t>
  </si>
  <si>
    <t xml:space="preserve">Dépréciations des en cours de production de biens stockés (stocks externes)</t>
  </si>
  <si>
    <t xml:space="preserve">Dépréciations des en cours de production de services</t>
  </si>
  <si>
    <t xml:space="preserve">Dépréciations des en cours de production de services stockés (stocks externes)</t>
  </si>
  <si>
    <t xml:space="preserve">Dépréciations des stocks de produits finis</t>
  </si>
  <si>
    <t xml:space="preserve">Dépréciations des stocks de produits finis (stocks externes)</t>
  </si>
  <si>
    <t xml:space="preserve">Fournisseurs - Achats de biens ou prestations </t>
  </si>
  <si>
    <t xml:space="preserve">Fournisseurs  - Retenues de garanties et oppositions</t>
  </si>
  <si>
    <t xml:space="preserve">Fournisseurs immobilisations</t>
  </si>
  <si>
    <t xml:space="preserve">Fournisseurs d'immobilisations   </t>
  </si>
  <si>
    <t xml:space="preserve">Retenues de garanties et oppositions sur fournisseurs d'immobilisations</t>
  </si>
  <si>
    <t xml:space="preserve">Four.fact.non parvenues</t>
  </si>
  <si>
    <t xml:space="preserve">Fournisseurs - Factures non parvenues </t>
  </si>
  <si>
    <t xml:space="preserve">Fournisseurs d’immobilisations - Factures non parvenues</t>
  </si>
  <si>
    <t xml:space="preserve">compte à solder pour le 31/12/N-1</t>
  </si>
  <si>
    <t xml:space="preserve">Fourniss.debit Avances et acomptes versés versés sur commande</t>
  </si>
  <si>
    <t xml:space="preserve">Fournisseurs - Avances et acomptes versés</t>
  </si>
  <si>
    <t xml:space="preserve">Familles Avances et acomptes versés</t>
  </si>
  <si>
    <t xml:space="preserve">Autres tiers -Avances et acomptes versés</t>
  </si>
  <si>
    <t xml:space="preserve">Fournisseurs - Créances pour emballages et matériels à rendre</t>
  </si>
  <si>
    <t xml:space="preserve">Fournisseurs -  Rabais, remises, ristournes à obtenir et autres avoirs non encore reçus</t>
  </si>
  <si>
    <t xml:space="preserve">Familles - frais scolaires - exercices antérieurs</t>
  </si>
  <si>
    <t xml:space="preserve">Frais de restauration et d'hébergements au forfait (Elèves et étudiants)</t>
  </si>
  <si>
    <t xml:space="preserve">Familles - frais scolaires - exercice courant</t>
  </si>
  <si>
    <t xml:space="preserve">Collectivités diverses - Frais scolaires - exercices antérieurs</t>
  </si>
  <si>
    <t xml:space="preserve">Frais de restauration à la prestation</t>
  </si>
  <si>
    <t xml:space="preserve">Collectivités diverses - Frais scolaires - Exercice courant</t>
  </si>
  <si>
    <t xml:space="preserve">Etablissements hébergés - Frais scolaires - exercices antérieurs</t>
  </si>
  <si>
    <t xml:space="preserve">Etablissements hébergés - Frais scolaires - Exercice courant</t>
  </si>
  <si>
    <t xml:space="preserve">Familles - participation aux voyages - exercice antérieur</t>
  </si>
  <si>
    <t xml:space="preserve">Prestations de sorties et voyages scolaires </t>
  </si>
  <si>
    <t xml:space="preserve">Familles - participation aux voyages - exercice courant</t>
  </si>
  <si>
    <t xml:space="preserve">Autres clients exercices antérieurs</t>
  </si>
  <si>
    <t xml:space="preserve">Prestations de formation </t>
  </si>
  <si>
    <t xml:space="preserve">Autres prestations</t>
  </si>
  <si>
    <t xml:space="preserve">Autres clients exercice courant</t>
  </si>
  <si>
    <t xml:space="preserve">Titres restaurant (compte créditeur)</t>
  </si>
  <si>
    <t xml:space="preserve">Autres avances reçues</t>
  </si>
  <si>
    <t xml:space="preserve">Titres restaurant (compte débiteur)</t>
  </si>
  <si>
    <t xml:space="preserve">Créances contentieuses</t>
  </si>
  <si>
    <t xml:space="preserve">Clients -produits non facturés</t>
  </si>
  <si>
    <t xml:space="preserve">Prestations de restauration et d'hébergement - Produits non encore facturés</t>
  </si>
  <si>
    <t xml:space="preserve">Clients - produits non factures</t>
  </si>
  <si>
    <t xml:space="preserve">Autres prestations - Produits non encore facturés</t>
  </si>
  <si>
    <t xml:space="preserve">Avances reçues des familles, collectivités et établissements hébergés</t>
  </si>
  <si>
    <t xml:space="preserve">Avances reçues frais de restauration et d'hébergement</t>
  </si>
  <si>
    <t xml:space="preserve">Avances reçues Voyages et sorties</t>
  </si>
  <si>
    <t xml:space="preserve">Avances recues autres clients</t>
  </si>
  <si>
    <t xml:space="preserve">Rabais, remises, ristournes à accorder et autres avoirs à établir</t>
  </si>
  <si>
    <t xml:space="preserve">Personnel-rémunerations dues</t>
  </si>
  <si>
    <t xml:space="preserve">Personnel - Rémunérations dues</t>
  </si>
  <si>
    <t xml:space="preserve">Personnel-remboursement frais</t>
  </si>
  <si>
    <t xml:space="preserve">Personnel - Remboursement de frais</t>
  </si>
  <si>
    <t xml:space="preserve">Personnel avances acomptes</t>
  </si>
  <si>
    <t xml:space="preserve">Personnel - Avances et acomptes</t>
  </si>
  <si>
    <t xml:space="preserve">Personnel-oppositions</t>
  </si>
  <si>
    <t xml:space="preserve">Personnel - Oppositions</t>
  </si>
  <si>
    <t xml:space="preserve">Dettes prov. conges a payer</t>
  </si>
  <si>
    <t xml:space="preserve">Personnel - Charges à payer et produits à recevoir - Personnel - Dettes provisionnées pour congés à payer  </t>
  </si>
  <si>
    <t xml:space="preserve">Personnel-autr. charges a payer</t>
  </si>
  <si>
    <t xml:space="preserve">Personnel - Charges à payer et produits à recevoir - Personnel - Autres charges à payer  </t>
  </si>
  <si>
    <t xml:space="preserve">Personnel-produits à recevoir</t>
  </si>
  <si>
    <t xml:space="preserve">Personnel - Charges à payer et produits à recevoir - Personnel - Produits à recevoir </t>
  </si>
  <si>
    <t xml:space="preserve">Deficits constates avant émission de l'ordre de versement</t>
  </si>
  <si>
    <t xml:space="preserve">Déficits constatés avant émission de l'ordre de versement</t>
  </si>
  <si>
    <t xml:space="preserve">Déficits constatés après émission de l'ordre de versement</t>
  </si>
  <si>
    <t xml:space="preserve">Débets constatés par arrêté du ministre</t>
  </si>
  <si>
    <t xml:space="preserve">Débets constatés par arrêt du juge des comptes</t>
  </si>
  <si>
    <t xml:space="preserve">Securite sociale</t>
  </si>
  <si>
    <t xml:space="preserve">Sécurité sociale</t>
  </si>
  <si>
    <t xml:space="preserve">Autres organismes sociaux</t>
  </si>
  <si>
    <t xml:space="preserve">Organismes sociaux - charges à payer et produits à recevoir - Charges sociales sur congés à payer</t>
  </si>
  <si>
    <t xml:space="preserve">Organismes sociaux - charges à payer et produits à recevoir - Autres charges à payer </t>
  </si>
  <si>
    <t xml:space="preserve">Organismes sociaux - charges à payer et produits à recevoir - Produits à recevoir </t>
  </si>
  <si>
    <t xml:space="preserve">Subvention Etat pour frais de personnel</t>
  </si>
  <si>
    <t xml:space="preserve">État - Subvention  programme 230 rémunération assistance éducative</t>
  </si>
  <si>
    <t xml:space="preserve">Subv.Etat bourses et primes</t>
  </si>
  <si>
    <t xml:space="preserve">Opérations pour le comptes de l'État - bourses nationales</t>
  </si>
  <si>
    <t xml:space="preserve">Sub.Etat prog.141 enseignement scolaire 2ème degré</t>
  </si>
  <si>
    <t xml:space="preserve">État - Subventions programme 141- enseignement scolaire du second degré</t>
  </si>
  <si>
    <t xml:space="preserve">Subv.Etat prog.214 soutien de la politique de l'éducation nationale</t>
  </si>
  <si>
    <t xml:space="preserve">État -  Subventions programme 214 - soutien de la politique de l’éducation nationale</t>
  </si>
  <si>
    <t xml:space="preserve">Subv.Etat prog.230 vie de l'élève</t>
  </si>
  <si>
    <t xml:space="preserve">État -  Subvention programme 230 autres dispositifs</t>
  </si>
  <si>
    <t xml:space="preserve">Subv.Etat investissement</t>
  </si>
  <si>
    <t xml:space="preserve">État - Subventions d'investissement</t>
  </si>
  <si>
    <t xml:space="preserve">Autres subventions Etat</t>
  </si>
  <si>
    <t xml:space="preserve">État - Autres subventions de l'Etat (autres ministères)</t>
  </si>
  <si>
    <t xml:space="preserve">État - Subventions programme 140- enseignement scolaire du premier degré</t>
  </si>
  <si>
    <t xml:space="preserve">Collectivité de rattachement - Subvention de fonctionnement </t>
  </si>
  <si>
    <t xml:space="preserve">Collectivité de rattachement - Subventions d'investissement</t>
  </si>
  <si>
    <t xml:space="preserve">Collectivité de rattachement - Subventions bourses et aides</t>
  </si>
  <si>
    <t xml:space="preserve">Subv.formation continue</t>
  </si>
  <si>
    <t xml:space="preserve">Autres subventions de la collectivité de rattachement</t>
  </si>
  <si>
    <t xml:space="preserve">Subv. apprentissage</t>
  </si>
  <si>
    <t xml:space="preserve">Autres subv.coll.rattachement</t>
  </si>
  <si>
    <t xml:space="preserve">Subv.specif.autres collectivités publiques</t>
  </si>
  <si>
    <t xml:space="preserve">Autres subventions</t>
  </si>
  <si>
    <t xml:space="preserve">Subventions spécifiques d’établissements publics -Contrats aidés (ASP)</t>
  </si>
  <si>
    <t xml:space="preserve">Subventions spécifiques d’établissements publics- Formation continue</t>
  </si>
  <si>
    <t xml:space="preserve">Subventions spécifiques d’établissements publics- Formation par l’apprentissage</t>
  </si>
  <si>
    <t xml:space="preserve">Autres subventions d’établissements publics</t>
  </si>
  <si>
    <t xml:space="preserve">Financements europeens </t>
  </si>
  <si>
    <t xml:space="preserve">Financements européens</t>
  </si>
  <si>
    <t xml:space="preserve">Financements internationaux</t>
  </si>
  <si>
    <t xml:space="preserve">Avance sur  subv.Etat frais de pers</t>
  </si>
  <si>
    <t xml:space="preserve">Avances subventions spécifiques d’établissements publics -Contrats aidés (ASP)</t>
  </si>
  <si>
    <t xml:space="preserve">État - Avances subvention programme 230 rémunération assistance éducative</t>
  </si>
  <si>
    <t xml:space="preserve">État -  Avances subvention programme 230 autres dispositifs</t>
  </si>
  <si>
    <t xml:space="preserve">Avance sur  subvention Etat bourses primes</t>
  </si>
  <si>
    <t xml:space="preserve">Avance sur  subvention Etat prog.141 enseignement scolaire 2nd degré</t>
  </si>
  <si>
    <t xml:space="preserve">État - Avances subventions programme 141- enseignement scolaire du second degré</t>
  </si>
  <si>
    <t xml:space="preserve">Avance sur  subvention Etat prog.214 soutien de politique de l'éducation nationale</t>
  </si>
  <si>
    <t xml:space="preserve">État - Avances subventions programme  214, soutien de la politique de l’éducation nationale</t>
  </si>
  <si>
    <t xml:space="preserve">Avance sur  subvention Etat prog.230 vie de l'élève</t>
  </si>
  <si>
    <t xml:space="preserve">Avance sur  subv.Etat investissement</t>
  </si>
  <si>
    <t xml:space="preserve">État -Avances subventions d'investissement</t>
  </si>
  <si>
    <t xml:space="preserve">Avance sur  autres subventions Etat</t>
  </si>
  <si>
    <t xml:space="preserve">État - Avances autres subventions (autres ministères)</t>
  </si>
  <si>
    <t xml:space="preserve">État - Avances subventions programme 140- enseignement scolaire du premier degré</t>
  </si>
  <si>
    <t xml:space="preserve">Avance sur  sub  collectivité de rattachement -  investissement</t>
  </si>
  <si>
    <t xml:space="preserve">Collectivité de rattachement -Avances subventions d'investissement</t>
  </si>
  <si>
    <t xml:space="preserve">Avance sur  sub  collectivité de rattachement -  aides sociales</t>
  </si>
  <si>
    <t xml:space="preserve">Collectivité de rattachement - Avances subventions Bourses et aides</t>
  </si>
  <si>
    <t xml:space="preserve">Avance sur  sub  collectivité de rattachement -  form continue</t>
  </si>
  <si>
    <t xml:space="preserve">Avances autres subventions de la collectivité de rattachement</t>
  </si>
  <si>
    <t xml:space="preserve">Avance sur  sub  collectivité de rattachement -   apprentissage</t>
  </si>
  <si>
    <t xml:space="preserve">Avance sur  autres subv collectivité de rattachement</t>
  </si>
  <si>
    <t xml:space="preserve">Avance sur sub autres collectivités publiques</t>
  </si>
  <si>
    <t xml:space="preserve">Avances autres subventions</t>
  </si>
  <si>
    <t xml:space="preserve">Avance sur  subvention - établissements publics  - contrats aides</t>
  </si>
  <si>
    <t xml:space="preserve">Avance sur  subvention - établissements publics  - formation continue</t>
  </si>
  <si>
    <t xml:space="preserve">Avances subventions spécifiques d’établissements publics- Formation continue</t>
  </si>
  <si>
    <t xml:space="preserve">Avance sur subvention - établissements publics  - apprentissage</t>
  </si>
  <si>
    <t xml:space="preserve">Avances subventions spécifiques d’établissements publics- Formation par l’apprentissage</t>
  </si>
  <si>
    <t xml:space="preserve">Avance sur autres subventions - établissements publics</t>
  </si>
  <si>
    <t xml:space="preserve">Avances autres subventions d’établissements publics</t>
  </si>
  <si>
    <t xml:space="preserve">Avance sur financements européens </t>
  </si>
  <si>
    <t xml:space="preserve">Avances subventions financements européens</t>
  </si>
  <si>
    <t xml:space="preserve">Avance sur autres subventions</t>
  </si>
  <si>
    <t xml:space="preserve">Avances subventions financements internationaux</t>
  </si>
  <si>
    <t xml:space="preserve">Prélèvement à la source - impôt sur le revenu</t>
  </si>
  <si>
    <t xml:space="preserve">État - Prélèvement à la source</t>
  </si>
  <si>
    <t xml:space="preserve">Droits d'examen</t>
  </si>
  <si>
    <t xml:space="preserve">Autres opérations pour le compte de l'État</t>
  </si>
  <si>
    <t xml:space="preserve">Dépenses de jury ou baccalauréat</t>
  </si>
  <si>
    <t xml:space="preserve">Organisation de concours</t>
  </si>
  <si>
    <t xml:space="preserve">Opération pour le compte d'autres etablissements publics</t>
  </si>
  <si>
    <t xml:space="preserve">Opérations diverses pour compte de tiers</t>
  </si>
  <si>
    <t xml:space="preserve">Autres opérations pour le compte de la collectivité de rattachement</t>
  </si>
  <si>
    <t xml:space="preserve">Opérations pour le compte de CT - bourses</t>
  </si>
  <si>
    <t xml:space="preserve"> Autres opérations pour le compte de la collectivité de rattachement</t>
  </si>
  <si>
    <t xml:space="preserve">Operations diverses</t>
  </si>
  <si>
    <t xml:space="preserve">Opération pour le compte d'autres EPLE (paye à façon opérations d'ordre)</t>
  </si>
  <si>
    <t xml:space="preserve">Opérations pour le compte des organismes internationaux</t>
  </si>
  <si>
    <t xml:space="preserve">Opération pour le compte d'autres EPLE (paye à façon prélèvement)</t>
  </si>
  <si>
    <t xml:space="preserve">TVA due intra communautaire</t>
  </si>
  <si>
    <t xml:space="preserve">État - Taxes sur le chiffre d'affaires - TVA  due intra communautaire</t>
  </si>
  <si>
    <t xml:space="preserve">TVA à decaisser</t>
  </si>
  <si>
    <t xml:space="preserve">État - Taxes sur le chiffre d'affaires - TVA à décaisser</t>
  </si>
  <si>
    <t xml:space="preserve">État - Taxes sur le chiffre d'affaires - TVA à décaisser intra communautaire</t>
  </si>
  <si>
    <t xml:space="preserve">TVA déductible</t>
  </si>
  <si>
    <t xml:space="preserve">État - Taxes sur le chiffre d'affaires - TVA déductible</t>
  </si>
  <si>
    <t xml:space="preserve">État - Taxes sur le chiffre d'affaires - TVA déductible intra communautaire</t>
  </si>
  <si>
    <t xml:space="preserve">TVA collectée</t>
  </si>
  <si>
    <t xml:space="preserve">État - Taxes sur le chiffre d'affaires - TVA collectée</t>
  </si>
  <si>
    <t xml:space="preserve">État - Taxes sur le chiffre d'affaires - TVA collectée intra communautaire</t>
  </si>
  <si>
    <t xml:space="preserve">TVA à régulariser ou en attente</t>
  </si>
  <si>
    <t xml:space="preserve">État - Taxes sur le chiffre d'affaires - TVA à régulariser ou en attente</t>
  </si>
  <si>
    <t xml:space="preserve">Autres impôts, taxes et versements assimilés</t>
  </si>
  <si>
    <t xml:space="preserve">État et autres collectivités publiques - Charges fiscales sur congés à payer </t>
  </si>
  <si>
    <t xml:space="preserve">État et autres collectivités publiques - Autres charges à payer </t>
  </si>
  <si>
    <t xml:space="preserve">Subvention d'investissement à recevoir</t>
  </si>
  <si>
    <t xml:space="preserve">État et autres collectivités publiques - Produits à recevoir</t>
  </si>
  <si>
    <t xml:space="preserve">Produit à recevoir subvention de fonctionnement    </t>
  </si>
  <si>
    <t xml:space="preserve">Créances sur cessions d'immobilisation et valeurs mobilières de placement</t>
  </si>
  <si>
    <t xml:space="preserve">Créances sur cessions d'immobilisations et valeurs mobilières de placement</t>
  </si>
  <si>
    <t xml:space="preserve">Ordre de recette à recouvrer exercices antérieurs</t>
  </si>
  <si>
    <t xml:space="preserve">Autres comptes débiteurs - Titre  de recettes à recouvrer</t>
  </si>
  <si>
    <t xml:space="preserve">Ordre de recette à recouvrer exercice courant</t>
  </si>
  <si>
    <t xml:space="preserve">Mandats à payer</t>
  </si>
  <si>
    <t xml:space="preserve">Elèves et étudiants - DP à payer</t>
  </si>
  <si>
    <t xml:space="preserve">Autres tiers - DP à payer</t>
  </si>
  <si>
    <t xml:space="preserve">Virements à réimputer</t>
  </si>
  <si>
    <t xml:space="preserve">Excédents de versements à rembourser</t>
  </si>
  <si>
    <t xml:space="preserve">Excédents de versement à rembourser</t>
  </si>
  <si>
    <t xml:space="preserve">Oppositions</t>
  </si>
  <si>
    <t xml:space="preserve">Ordres de paiement ordonnateur</t>
  </si>
  <si>
    <t xml:space="preserve">Semaine des élèves</t>
  </si>
  <si>
    <t xml:space="preserve">Caisse de solidarité</t>
  </si>
  <si>
    <t xml:space="preserve">Taxe apprentissage</t>
  </si>
  <si>
    <t xml:space="preserve">Taxe d'apprentissage</t>
  </si>
  <si>
    <t xml:space="preserve">Participation des associations au titre du fonds social pour les cantines</t>
  </si>
  <si>
    <t xml:space="preserve">Dons et legs</t>
  </si>
  <si>
    <t xml:space="preserve">Autres comptes débiteurs ou créditeurs</t>
  </si>
  <si>
    <t xml:space="preserve">dépôts et cautionnements versés</t>
  </si>
  <si>
    <t xml:space="preserve">Autres comptes débit ou créditeur</t>
  </si>
  <si>
    <t xml:space="preserve">opérations de paye du façonnier à régulariser</t>
  </si>
  <si>
    <t xml:space="preserve">Charges à payer</t>
  </si>
  <si>
    <t xml:space="preserve">Autres tiers - Charges à payer</t>
  </si>
  <si>
    <t xml:space="preserve">Produits à recevoir</t>
  </si>
  <si>
    <t xml:space="preserve">Autres produits à recevoir</t>
  </si>
  <si>
    <t xml:space="preserve">Tickets repas élèves</t>
  </si>
  <si>
    <t xml:space="preserve">Tickets repas commensaux</t>
  </si>
  <si>
    <t xml:space="preserve">Recettes régisseurs à vérifier</t>
  </si>
  <si>
    <t xml:space="preserve"> Recettes des régies permanentes à vérifier</t>
  </si>
  <si>
    <t xml:space="preserve">Autres recettes à classer</t>
  </si>
  <si>
    <t xml:space="preserve">dépenses payées avant ordonnancement</t>
  </si>
  <si>
    <t xml:space="preserve">Dépenses payées avant ordonnancement</t>
  </si>
  <si>
    <t xml:space="preserve">Commission bancaire en instance de mandatement</t>
  </si>
  <si>
    <t xml:space="preserve">Dépenses régisseurs à vérifier</t>
  </si>
  <si>
    <t xml:space="preserve">Dépenses des régies d'avance permanentes à vérifier</t>
  </si>
  <si>
    <t xml:space="preserve">Dépenses des régies d'avance temporaires à vérifier</t>
  </si>
  <si>
    <t xml:space="preserve">Autres dépenses a regulariser</t>
  </si>
  <si>
    <t xml:space="preserve">Autres dépenses à régulariser</t>
  </si>
  <si>
    <t xml:space="preserve">Cotisations mutuelles</t>
  </si>
  <si>
    <t xml:space="preserve">Opération pour le compte d'autres établissements publics</t>
  </si>
  <si>
    <t xml:space="preserve">Cotisations sécurité sociale des étudiants</t>
  </si>
  <si>
    <t xml:space="preserve">Autres recettes à transférer (dont frais de culte)</t>
  </si>
  <si>
    <t xml:space="preserve">dépenses à transférer</t>
  </si>
  <si>
    <t xml:space="preserve">Différences de conversions en devises - diminution de créances - actif</t>
  </si>
  <si>
    <t xml:space="preserve">Différences de conversion en devises - Actifs</t>
  </si>
  <si>
    <t xml:space="preserve">Différences de conversions en devises -augmentation de dettes - actif</t>
  </si>
  <si>
    <t xml:space="preserve">Différences de conversions en devises -différences compensées par couverture de change - actif</t>
  </si>
  <si>
    <t xml:space="preserve">Différences de conversions en devises - augmentation de créances - passif</t>
  </si>
  <si>
    <t xml:space="preserve">Différences de conversion en devises - Passifs</t>
  </si>
  <si>
    <t xml:space="preserve">Différences de conversions en devises - diminution de dettes - passif</t>
  </si>
  <si>
    <t xml:space="preserve">Différences de conversions en devises -différences compensées par couverture de change - passif</t>
  </si>
  <si>
    <t xml:space="preserve">Autres comptes transitoires</t>
  </si>
  <si>
    <t xml:space="preserve">Charges constatées d'avance</t>
  </si>
  <si>
    <t xml:space="preserve">Produits constatés d'avance</t>
  </si>
  <si>
    <t xml:space="preserve">Produits constatés d'avance  </t>
  </si>
  <si>
    <t xml:space="preserve">Dépréciation des comptes clients</t>
  </si>
  <si>
    <t xml:space="preserve">Dépréciations des comptes de clients</t>
  </si>
  <si>
    <t xml:space="preserve">Dépréciation des comptes débiteurs divers</t>
  </si>
  <si>
    <t xml:space="preserve">Dépréciations des comptes de débiteurs divers</t>
  </si>
  <si>
    <t xml:space="preserve">Valeurs mobilières placement</t>
  </si>
  <si>
    <t xml:space="preserve">Valeurs mobilières de placement</t>
  </si>
  <si>
    <t xml:space="preserve">Chèques bancaires encaissement</t>
  </si>
  <si>
    <t xml:space="preserve">Chèques bancaires à l'encaissement  </t>
  </si>
  <si>
    <t xml:space="preserve">Chèques vacances encaissement</t>
  </si>
  <si>
    <t xml:space="preserve">Chèques vacances à l’encaissement  </t>
  </si>
  <si>
    <t xml:space="preserve">Titres restaurant encaissement</t>
  </si>
  <si>
    <t xml:space="preserve">Titres restaurant à l’encaissement  </t>
  </si>
  <si>
    <t xml:space="preserve">Cartes bancaires encaissement</t>
  </si>
  <si>
    <t xml:space="preserve">Cartes bancaires à l’encaissement  </t>
  </si>
  <si>
    <t xml:space="preserve">Prélèvements automatiques</t>
  </si>
  <si>
    <t xml:space="preserve">Effets impayes</t>
  </si>
  <si>
    <t xml:space="preserve">Effets impayés </t>
  </si>
  <si>
    <t xml:space="preserve">Autres valeurs  encaissement</t>
  </si>
  <si>
    <t xml:space="preserve">Autres valeurs à l’encaissement </t>
  </si>
  <si>
    <t xml:space="preserve">Trésor</t>
  </si>
  <si>
    <t xml:space="preserve">Compte de dépôt de fonds  </t>
  </si>
  <si>
    <t xml:space="preserve">Trésor Règlements en cours de traitement</t>
  </si>
  <si>
    <t xml:space="preserve">Compte de dépôt de fonds:  règlements en cours de traitement  </t>
  </si>
  <si>
    <t xml:space="preserve">Caisse</t>
  </si>
  <si>
    <t xml:space="preserve">Régie d'avance</t>
  </si>
  <si>
    <t xml:space="preserve">Régies d'avance permanentes</t>
  </si>
  <si>
    <t xml:space="preserve">Régies d'avance temporaires</t>
  </si>
  <si>
    <t xml:space="preserve">Régie de recettes</t>
  </si>
  <si>
    <t xml:space="preserve">Régies de recettes permanentes</t>
  </si>
  <si>
    <t xml:space="preserve">Avances pour menues dépenses</t>
  </si>
  <si>
    <t xml:space="preserve">Virements internes de fonds</t>
  </si>
  <si>
    <t xml:space="preserve"> Virements internes de fonds  </t>
  </si>
  <si>
    <t xml:space="preserve">Dépréciations des valeurs mobilières de placement </t>
  </si>
  <si>
    <t xml:space="preserve">Achats de denrées</t>
  </si>
  <si>
    <t xml:space="preserve">Achats de matières d'œuvre</t>
  </si>
  <si>
    <t xml:space="preserve">Matières consommables</t>
  </si>
  <si>
    <t xml:space="preserve">Approvisionnement Charbon</t>
  </si>
  <si>
    <t xml:space="preserve">Bois</t>
  </si>
  <si>
    <t xml:space="preserve">Fournitures consommables</t>
  </si>
  <si>
    <t xml:space="preserve">Trousseau linge</t>
  </si>
  <si>
    <t xml:space="preserve">fournitures scolaires</t>
  </si>
  <si>
    <t xml:space="preserve">fournitures administratives</t>
  </si>
  <si>
    <t xml:space="preserve">produits d’entretien</t>
  </si>
  <si>
    <t xml:space="preserve">Achats d'autres approvisionnements stockés</t>
  </si>
  <si>
    <t xml:space="preserve">Variation des stocks de matières premières</t>
  </si>
  <si>
    <t xml:space="preserve">Variation des stocks de matières premières externes</t>
  </si>
  <si>
    <t xml:space="preserve">Variation des stocks des autres approvisionnements externes</t>
  </si>
  <si>
    <t xml:space="preserve">Fournitures non stockables (eau et énergie)</t>
  </si>
  <si>
    <t xml:space="preserve">Eau</t>
  </si>
  <si>
    <t xml:space="preserve">Gaz</t>
  </si>
  <si>
    <t xml:space="preserve">Electricité</t>
  </si>
  <si>
    <t xml:space="preserve">Carburants et lubrifiants</t>
  </si>
  <si>
    <t xml:space="preserve">Manuels scolaires</t>
  </si>
  <si>
    <t xml:space="preserve">Manuels scolaires non dématérialisés</t>
  </si>
  <si>
    <t xml:space="preserve">Manuels scolaires numériques</t>
  </si>
  <si>
    <t xml:space="preserve">Fournitures et petit matériel d’entretien</t>
  </si>
  <si>
    <t xml:space="preserve">Linge, vêtements de travail et produits de nettoyage</t>
  </si>
  <si>
    <t xml:space="preserve">Infirmerie et produits pharmaceutiques</t>
  </si>
  <si>
    <t xml:space="preserve">Fournitures et matériels d'enseignement (non immobilisables)</t>
  </si>
  <si>
    <t xml:space="preserve">Autres fournitures (matériels, mobiliers et outillages non immobilisables...)</t>
  </si>
  <si>
    <t xml:space="preserve">Rabais, remises et ristournes obtenus sur achats</t>
  </si>
  <si>
    <t xml:space="preserve">Restauration Hébergement</t>
  </si>
  <si>
    <t xml:space="preserve">Divers prestations d’entretien</t>
  </si>
  <si>
    <t xml:space="preserve">Voyages</t>
  </si>
  <si>
    <t xml:space="preserve">Transports collectifs de personnes</t>
  </si>
  <si>
    <t xml:space="preserve">Autres activités sous-traitées</t>
  </si>
  <si>
    <t xml:space="preserve">Redevance de crédit-bail</t>
  </si>
  <si>
    <t xml:space="preserve">Locations</t>
  </si>
  <si>
    <t xml:space="preserve">Locations immobilières</t>
  </si>
  <si>
    <t xml:space="preserve">autres locations</t>
  </si>
  <si>
    <t xml:space="preserve">Charges locatives et de copropriété</t>
  </si>
  <si>
    <t xml:space="preserve">Entretien et réparation</t>
  </si>
  <si>
    <t xml:space="preserve">Primes d'assurance</t>
  </si>
  <si>
    <t xml:space="preserve">Études et recherches</t>
  </si>
  <si>
    <t xml:space="preserve">Documentation générale et administrative</t>
  </si>
  <si>
    <t xml:space="preserve">Documentation administrative non dématerialisée</t>
  </si>
  <si>
    <t xml:space="preserve">Ouvrages administratifs numériques</t>
  </si>
  <si>
    <t xml:space="preserve">Bibliothèque des élèves</t>
  </si>
  <si>
    <t xml:space="preserve">Ouvrages numériques CDI</t>
  </si>
  <si>
    <t xml:space="preserve">Ouvrage CDI non dematerialisés</t>
  </si>
  <si>
    <t xml:space="preserve">Rabais, remises et ristournes obtenus sur services extérieurs</t>
  </si>
  <si>
    <t xml:space="preserve">Personnels extérieurs à l’établissement</t>
  </si>
  <si>
    <t xml:space="preserve">Rémunérations d'intermédiaires et honoraires</t>
  </si>
  <si>
    <t xml:space="preserve">Publicité, publications, relations publiques</t>
  </si>
  <si>
    <t xml:space="preserve">Transports pour voyages d’études, visites et sorties pédagogiques</t>
  </si>
  <si>
    <t xml:space="preserve">Voyages et déplacements – voyages pédagogiques</t>
  </si>
  <si>
    <t xml:space="preserve">Voyages et déplacements – sorties pédagogiques</t>
  </si>
  <si>
    <t xml:space="preserve">Transports divers</t>
  </si>
  <si>
    <t xml:space="preserve">Transports de biens et transports collectifs de personnes</t>
  </si>
  <si>
    <t xml:space="preserve">Voyages et déplacements du personnel</t>
  </si>
  <si>
    <t xml:space="preserve">Voyages et déplacements et missions du personnel</t>
  </si>
  <si>
    <t xml:space="preserve">Déplacements d’élèves (hors transport collectif)</t>
  </si>
  <si>
    <t xml:space="preserve">Voyages, déplacements et missions élèves – Stages</t>
  </si>
  <si>
    <t xml:space="preserve">Frais d’inscription aux colloques</t>
  </si>
  <si>
    <t xml:space="preserve">Réceptions</t>
  </si>
  <si>
    <t xml:space="preserve">Frais postaux et frais de télécommunications</t>
  </si>
  <si>
    <t xml:space="preserve">Services bancaires</t>
  </si>
  <si>
    <t xml:space="preserve">Blanchissage</t>
  </si>
  <si>
    <t xml:space="preserve">Formation des personnels</t>
  </si>
  <si>
    <t xml:space="preserve">Sorties pédagogiques (hors transport)</t>
  </si>
  <si>
    <t xml:space="preserve">Hébergements</t>
  </si>
  <si>
    <t xml:space="preserve">Voyages, déplacements et missions élèves – Voyages</t>
  </si>
  <si>
    <t xml:space="preserve">Voyages, déplacements et missions élèves – sorties</t>
  </si>
  <si>
    <t xml:space="preserve">Concours divers (cotisations,…)</t>
  </si>
  <si>
    <t xml:space="preserve">Autres charges externes diverses</t>
  </si>
  <si>
    <t xml:space="preserve">Rabais, remises, ristournes obtenus sur autres services extérieurs</t>
  </si>
  <si>
    <t xml:space="preserve">Impôts, taxes et versements assimilés sur rémunérations (administration des impôts)</t>
  </si>
  <si>
    <t xml:space="preserve">Charges fiscales sur congés payés</t>
  </si>
  <si>
    <t xml:space="preserve">Versement de transport</t>
  </si>
  <si>
    <t xml:space="preserve">Cotisation FNAL</t>
  </si>
  <si>
    <t xml:space="preserve">Participation des employeurs à la formation professionnelle continue</t>
  </si>
  <si>
    <t xml:space="preserve">Autres impôts sur rémunérations</t>
  </si>
  <si>
    <t xml:space="preserve">Autres impôts, taxes et versements assimilés (administration des impôts)</t>
  </si>
  <si>
    <t xml:space="preserve">Autres impôts, taxes et versements assimilés (autres organismes)</t>
  </si>
  <si>
    <t xml:space="preserve">Rémunération personnels non enseignants</t>
  </si>
  <si>
    <t xml:space="preserve">Rémunération personnels enseignants</t>
  </si>
  <si>
    <t xml:space="preserve">Rémunération du médecin de l'établissement</t>
  </si>
  <si>
    <t xml:space="preserve">Indemnités de direction et de gestion (formation continue)</t>
  </si>
  <si>
    <t xml:space="preserve">Rémunérations des contrats aidés</t>
  </si>
  <si>
    <t xml:space="preserve">Allocations pour perte d'emploi</t>
  </si>
  <si>
    <t xml:space="preserve">Rémunérations des assistants d’éducation</t>
  </si>
  <si>
    <t xml:space="preserve">Autres rémunérations</t>
  </si>
  <si>
    <t xml:space="preserve">Cotisations à l’URSSAF</t>
  </si>
  <si>
    <t xml:space="preserve">Cotisations aux mutuelles</t>
  </si>
  <si>
    <t xml:space="preserve">Cotisations aux caisses de retraite et pensions civiles</t>
  </si>
  <si>
    <t xml:space="preserve">Cotisations aux assurances chômage</t>
  </si>
  <si>
    <t xml:space="preserve">Cotisations aux autres organismes sociaux</t>
  </si>
  <si>
    <t xml:space="preserve">Autres charges sociales (cotisations patronales)</t>
  </si>
  <si>
    <t xml:space="preserve">Autres charges de personnel</t>
  </si>
  <si>
    <t xml:space="preserve">Redevances pour concessions, brevets, licences, marques et procédés</t>
  </si>
  <si>
    <t xml:space="preserve">Droits d’auteur et de reproduction</t>
  </si>
  <si>
    <t xml:space="preserve">Transfert aux EPLE</t>
  </si>
  <si>
    <t xml:space="preserve">Transfert à la collectivité territoriale de rattachement</t>
  </si>
  <si>
    <t xml:space="preserve">Transfert aux services de l’Etat</t>
  </si>
  <si>
    <t xml:space="preserve">Transfert aux associations</t>
  </si>
  <si>
    <t xml:space="preserve">Transferts aux autres personnes publiques</t>
  </si>
  <si>
    <t xml:space="preserve">Divers autres transferts</t>
  </si>
  <si>
    <t xml:space="preserve">Bourses nationales d'études, bourses d'équipement et primes à la qualification des élèves</t>
  </si>
  <si>
    <t xml:space="preserve">Inexistant</t>
  </si>
  <si>
    <t xml:space="preserve">Dotation d'équipement des élèves</t>
  </si>
  <si>
    <t xml:space="preserve">Autres bourses dont remise de principe</t>
  </si>
  <si>
    <t xml:space="preserve">Aide sociale en faveur des élèves</t>
  </si>
  <si>
    <t xml:space="preserve">Aide sociale en faveur des élèves financée par l'état</t>
  </si>
  <si>
    <t xml:space="preserve">Aide sociale en faveur des élèves financée par les collectivités</t>
  </si>
  <si>
    <t xml:space="preserve">Autres charges spécifiques</t>
  </si>
  <si>
    <t xml:space="preserve">Charges de gestion courante provenant de l'annulation d'ordres de recette des exercices antérieurs</t>
  </si>
  <si>
    <t xml:space="preserve">Contributions du service de la formation continue entre établissements</t>
  </si>
  <si>
    <t xml:space="preserve">Contributions de la formation continue (entre établissement)</t>
  </si>
  <si>
    <t xml:space="preserve">Contributions de l'apprentissage (entre établissements)</t>
  </si>
  <si>
    <t xml:space="preserve">Contributions entre budget principal et budget annexe</t>
  </si>
  <si>
    <t xml:space="preserve">Contribution entre services de l'établissement</t>
  </si>
  <si>
    <t xml:space="preserve">inexistant</t>
  </si>
  <si>
    <t xml:space="preserve">Charges d’intérêts</t>
  </si>
  <si>
    <t xml:space="preserve">charges financières-annulation ordres de recettes ex antérieur</t>
  </si>
  <si>
    <t xml:space="preserve">charges financières- chèques vacances</t>
  </si>
  <si>
    <t xml:space="preserve">charges financières- encaissements cartes bancaires</t>
  </si>
  <si>
    <t xml:space="preserve">Pertes de change</t>
  </si>
  <si>
    <t xml:space="preserve">Charges nettes sur cessions de valeurs mobilières de placement</t>
  </si>
  <si>
    <t xml:space="preserve">Autres charges financières</t>
  </si>
  <si>
    <t xml:space="preserve">Charges exceptionnelles sur opérations de gestion</t>
  </si>
  <si>
    <t xml:space="preserve">Pénalités sur contrats ou contraventions</t>
  </si>
  <si>
    <t xml:space="preserve">Pénalités , amendes fiscales ou pénales</t>
  </si>
  <si>
    <t xml:space="preserve">Dons libéralités</t>
  </si>
  <si>
    <t xml:space="preserve">Autres charges diverses</t>
  </si>
  <si>
    <t xml:space="preserve">Autres charges financières - intérêts moratoires</t>
  </si>
  <si>
    <t xml:space="preserve">Remises gracieuses sur créances de restauration et d'hébergement</t>
  </si>
  <si>
    <t xml:space="preserve">Remises gracieuses sur les autres créances</t>
  </si>
  <si>
    <t xml:space="preserve">Pertes sur créances irrécouvrables</t>
  </si>
  <si>
    <t xml:space="preserve">Valeur comptable des éléments d'actifs cédés</t>
  </si>
  <si>
    <t xml:space="preserve">Immobilisations incorporelles cédées</t>
  </si>
  <si>
    <t xml:space="preserve">immobilisations corporelles cédées</t>
  </si>
  <si>
    <t xml:space="preserve">immobilisations financières cédées</t>
  </si>
  <si>
    <t xml:space="preserve">Autres charges exceptionnelles</t>
  </si>
  <si>
    <t xml:space="preserve">Dotations aux amortissements des immobilisations incorporelles et corporelles</t>
  </si>
  <si>
    <t xml:space="preserve">Dotations aux provisions pour risques et charges d'exploitation</t>
  </si>
  <si>
    <t xml:space="preserve">Dotations aux dépréciations des immobilisations incorporelles et corporelles</t>
  </si>
  <si>
    <t xml:space="preserve">Dotations aux dépréciations des actifs circulants (autres que valeurs mobilières de placement)</t>
  </si>
  <si>
    <t xml:space="preserve">Dotations aux dépréciations des actifs circulants et stocks</t>
  </si>
  <si>
    <t xml:space="preserve">Dotations aux dépréciations des actifs circulants - créances</t>
  </si>
  <si>
    <t xml:space="preserve">Dotations aux amortissements, dépréciations et provisions - Charges financières</t>
  </si>
  <si>
    <t xml:space="preserve">Dotations aux amortissements, dépréciations et provisions - Charges exceptionnelles</t>
  </si>
  <si>
    <t xml:space="preserve">Ventes objets confectionnés</t>
  </si>
  <si>
    <t xml:space="preserve">Ventes d’objets confectionnés</t>
  </si>
  <si>
    <t xml:space="preserve">Ventes de produits résiduels</t>
  </si>
  <si>
    <t xml:space="preserve">Prod.restaur.scol.et hébergement</t>
  </si>
  <si>
    <t xml:space="preserve">produits de la restauration /hébergement –élèves forfait</t>
  </si>
  <si>
    <t xml:space="preserve">produits de la restauration /hébergement-élèves hors forfait</t>
  </si>
  <si>
    <t xml:space="preserve">produits de la restauration /hébergement –autres tiers</t>
  </si>
  <si>
    <t xml:space="preserve">Produits actions formation</t>
  </si>
  <si>
    <t xml:space="preserve">Produits issus des actions de formation </t>
  </si>
  <si>
    <t xml:space="preserve">Contribution  participants</t>
  </si>
  <si>
    <t xml:space="preserve">Contribution des élèves et étudiants (voyages et sorties)</t>
  </si>
  <si>
    <t xml:space="preserve">Autres prestations service</t>
  </si>
  <si>
    <t xml:space="preserve">Autres prestations de services     </t>
  </si>
  <si>
    <t xml:space="preserve">Locations diverses</t>
  </si>
  <si>
    <t xml:space="preserve">Mise à disposition de personnels facturée</t>
  </si>
  <si>
    <t xml:space="preserve">Participation d'autres organismes aux frais généraux</t>
  </si>
  <si>
    <t xml:space="preserve">Autres produits d'activités annexes</t>
  </si>
  <si>
    <t xml:space="preserve">Rabais, remises et ristournes accordés par l’établissement</t>
  </si>
  <si>
    <t xml:space="preserve">Variation du stock des en-cours de production de biens- stocks externes</t>
  </si>
  <si>
    <t xml:space="preserve">Variation du stock des en-cours de prestation de services</t>
  </si>
  <si>
    <t xml:space="preserve">Variation du stock des en-cours de production de services – stocks externes</t>
  </si>
  <si>
    <t xml:space="preserve">Variation du stock des produits finis</t>
  </si>
  <si>
    <t xml:space="preserve">Variation du stock des produits finis –stocks externes</t>
  </si>
  <si>
    <t xml:space="preserve">Production immobilisations incorporelles</t>
  </si>
  <si>
    <t xml:space="preserve">Production immobilisée  - Immobilisations incorporelles</t>
  </si>
  <si>
    <t xml:space="preserve">Production immobilisation corporelle</t>
  </si>
  <si>
    <t xml:space="preserve">Production immobilisée -  Immobilisations corporelles</t>
  </si>
  <si>
    <t xml:space="preserve">Subventions ministère de l’éducation nationale</t>
  </si>
  <si>
    <t xml:space="preserve">Subventions MEN - Dotation pour charges de service (lycées /collèges E)</t>
  </si>
  <si>
    <t xml:space="preserve">Subventions MEN- Programme 140 " enseignement scolaire du 1ER degré"</t>
  </si>
  <si>
    <t xml:space="preserve">Subventions MEN- Programme 141 " enseignement scolaire du 2ND degré"</t>
  </si>
  <si>
    <t xml:space="preserve">Subventions MEN - Programme 214 "soutien de la politique de l'EN »</t>
  </si>
  <si>
    <t xml:space="preserve">Subventions MEN - Programme 230 "Vie de l'élève" - assistance éducative</t>
  </si>
  <si>
    <t xml:space="preserve">Subventions MEN - Programme 230 "Vie de l'élève" - Autres dispositifs</t>
  </si>
  <si>
    <t xml:space="preserve">Subventions autres ministères</t>
  </si>
  <si>
    <t xml:space="preserve">Autres subventions de l'Etat (autres ministères)</t>
  </si>
  <si>
    <t xml:space="preserve">Subventions Région</t>
  </si>
  <si>
    <t xml:space="preserve">Subventions de fonctionnement - Région</t>
  </si>
  <si>
    <t xml:space="preserve">Bourses et aides accordées- Région</t>
  </si>
  <si>
    <t xml:space="preserve">Autres subventions - Région</t>
  </si>
  <si>
    <t xml:space="preserve">Subventions Département</t>
  </si>
  <si>
    <t xml:space="preserve">Subventions de fonctionnement - Département</t>
  </si>
  <si>
    <t xml:space="preserve">Bourses et aides accordées - Département</t>
  </si>
  <si>
    <t xml:space="preserve">Autres subventions - Département</t>
  </si>
  <si>
    <t xml:space="preserve">Subventions communes et groupements de collectivités</t>
  </si>
  <si>
    <t xml:space="preserve">Autres subventions - Commune et groupements de collectivités </t>
  </si>
  <si>
    <t xml:space="preserve">Bourses et aides accordées - Commune et groupements de collectivités </t>
  </si>
  <si>
    <t xml:space="preserve">Subventions ASP</t>
  </si>
  <si>
    <t xml:space="preserve">Subventions de l’ASP - contrats aidés</t>
  </si>
  <si>
    <t xml:space="preserve">Subvention de l’union européenne</t>
  </si>
  <si>
    <t xml:space="preserve">Subventions de l’Union européenne</t>
  </si>
  <si>
    <t xml:space="preserve">Subvention des organismes internationaux</t>
  </si>
  <si>
    <t xml:space="preserve">Subventions des autres organismes internationaux</t>
  </si>
  <si>
    <t xml:space="preserve">Contributions de la formation continue (entre établissements)</t>
  </si>
  <si>
    <t xml:space="preserve">Autres subventions d'établissements publics</t>
  </si>
  <si>
    <t xml:space="preserve">Autres subventions </t>
  </si>
  <si>
    <t xml:space="preserve">Action de mécénat</t>
  </si>
  <si>
    <t xml:space="preserve">Dons et legs caisse solidarité</t>
  </si>
  <si>
    <t xml:space="preserve">Dons et legs (caisse de solidarité)</t>
  </si>
  <si>
    <t xml:space="preserve">Autres dons et legs</t>
  </si>
  <si>
    <t xml:space="preserve">Produit de versement libératoire exo.taxe apprentissage</t>
  </si>
  <si>
    <t xml:space="preserve">Reversement de la taxe d'apprentissage</t>
  </si>
  <si>
    <t xml:space="preserve">Contribution hors convention des organismes professionnels</t>
  </si>
  <si>
    <t xml:space="preserve">Contributions hors convention des entreprises et organismes professionnels</t>
  </si>
  <si>
    <t xml:space="preserve">Reversement org coll.taxes divers.</t>
  </si>
  <si>
    <t xml:space="preserve">Autres subventions d’exploitation</t>
  </si>
  <si>
    <t xml:space="preserve">Participation des associations fonds social cantines</t>
  </si>
  <si>
    <t xml:space="preserve">Autres subvention d'exploitation</t>
  </si>
  <si>
    <t xml:space="preserve">Redevance pour brevets et licences</t>
  </si>
  <si>
    <t xml:space="preserve">Redevances pour brevets, licences, marques et procédés, droits et valeurs similaires </t>
  </si>
  <si>
    <t xml:space="preserve">Transferts d'établissement ou collectivités publiques</t>
  </si>
  <si>
    <t xml:space="preserve">Produit de gestion courante provenant de l'annulation de mandats des exercices antérieurs</t>
  </si>
  <si>
    <t xml:space="preserve">Produits de gestion courante provenant de l'annulation de demandes de paiements des exercices antérieurs</t>
  </si>
  <si>
    <t xml:space="preserve">Produits financiers provenant de l’annulation des demandes de paiements des exercices antérieurs</t>
  </si>
  <si>
    <t xml:space="preserve">Contribution du service formation continue</t>
  </si>
  <si>
    <t xml:space="preserve">Contribution budget principal et budget annexe</t>
  </si>
  <si>
    <t xml:space="preserve">Contribution entre services établissement</t>
  </si>
  <si>
    <t xml:space="preserve">Produits de participations</t>
  </si>
  <si>
    <t xml:space="preserve">Produits autres immobilisations financières</t>
  </si>
  <si>
    <t xml:space="preserve">Produits des autres immobilisations financières</t>
  </si>
  <si>
    <t xml:space="preserve">Revenus autres créances</t>
  </si>
  <si>
    <t xml:space="preserve">Revenus des autres créances</t>
  </si>
  <si>
    <t xml:space="preserve">Revenus des valeurs mobilières de placement</t>
  </si>
  <si>
    <t xml:space="preserve">Escomptes obtenus</t>
  </si>
  <si>
    <t xml:space="preserve">Gains de change</t>
  </si>
  <si>
    <t xml:space="preserve">Produits nets sur cessions de valeurs mobilières de placement</t>
  </si>
  <si>
    <t xml:space="preserve">Divers autres produits financiers</t>
  </si>
  <si>
    <t xml:space="preserve">Autres produits financiers</t>
  </si>
  <si>
    <t xml:space="preserve">Produits exceptionnels opération gestion</t>
  </si>
  <si>
    <t xml:space="preserve">Contentieux</t>
  </si>
  <si>
    <t xml:space="preserve">Produits de gestion courante provenant de l'annulation de demandes de paiements des exercices antérieurs </t>
  </si>
  <si>
    <t xml:space="preserve">Produits de cession des éléments d’actifs</t>
  </si>
  <si>
    <t xml:space="preserve">Produits des cessions -Immobilisations incorporelles</t>
  </si>
  <si>
    <t xml:space="preserve">Produits des cessions - Immobilisations corporelles</t>
  </si>
  <si>
    <t xml:space="preserve">Produits des cessions - Immobilisations financières</t>
  </si>
  <si>
    <t xml:space="preserve">Produits de neutralisation amortissements</t>
  </si>
  <si>
    <t xml:space="preserve">Quote-part de subvention inv  cpte résultat</t>
  </si>
  <si>
    <t xml:space="preserve">Quote-part reprise au résultat des financements rattachés à des actifs autres financeurs</t>
  </si>
  <si>
    <t xml:space="preserve">Autres produits exceptionnels</t>
  </si>
  <si>
    <t xml:space="preserve">Reprises/amort.et prov.immob.</t>
  </si>
  <si>
    <t xml:space="preserve">Reprise/provisions pour risques-charges</t>
  </si>
  <si>
    <t xml:space="preserve">Reprises sur provisions pour risques et charges d'exploitation</t>
  </si>
  <si>
    <t xml:space="preserve">Reprise/prov.depre.immo.in/corp.</t>
  </si>
  <si>
    <t xml:space="preserve">Reprises sur dépréciations des immobilisations incorporelles et corporelles</t>
  </si>
  <si>
    <t xml:space="preserve">Reprise sur provisions (p.fin)</t>
  </si>
  <si>
    <t xml:space="preserve">Reprises sur provisions pour risques et charges financiers</t>
  </si>
  <si>
    <t xml:space="preserve">Reprises sur dépréciations des éléments financiers</t>
  </si>
  <si>
    <t xml:space="preserve">861xxx</t>
  </si>
  <si>
    <t xml:space="preserve">Titres et valeurs portefeuille - Tarif 1</t>
  </si>
  <si>
    <t xml:space="preserve">Tickets repas Tarif 1 (si en portefeuille)</t>
  </si>
  <si>
    <t xml:space="preserve">Titres et valeurs portefeuille - Tarif 2</t>
  </si>
  <si>
    <t xml:space="preserve">Tickets repas Tarif 2 (si en portefeuille)</t>
  </si>
  <si>
    <t xml:space="preserve">Titres et valeurs portefeuille - Tarif 3</t>
  </si>
  <si>
    <t xml:space="preserve">Tickets repas Tarif 3 (si en portefeuille)</t>
  </si>
  <si>
    <t xml:space="preserve">Titres et valeurs portefeuille - Tarif 4</t>
  </si>
  <si>
    <t xml:space="preserve">Tickets repas Tarif 4 (si en portefeuille)</t>
  </si>
  <si>
    <t xml:space="preserve">Titres et valeurs portefeuille - Tarif 5</t>
  </si>
  <si>
    <t xml:space="preserve">Tickets repas Tarif 5 (si en portefeuille)</t>
  </si>
  <si>
    <t xml:space="preserve">Titres et valeurs portefeuille - Tarif 6</t>
  </si>
  <si>
    <t xml:space="preserve">Tickets repas Tarif 6 (si en portefeuille)</t>
  </si>
  <si>
    <t xml:space="preserve">Titres et valeurs portefeuille - Autres valeurs 1</t>
  </si>
  <si>
    <t xml:space="preserve">Autres valeurs 1 (si en portefeuille)</t>
  </si>
  <si>
    <t xml:space="preserve">Titres et valeurs portefeuille - Autres valeurs 2</t>
  </si>
  <si>
    <t xml:space="preserve">Autres valeurs 2 (si en portefeuille)</t>
  </si>
  <si>
    <t xml:space="preserve">Titres et valeurs portefeuille - Autres valeurs 3</t>
  </si>
  <si>
    <t xml:space="preserve">Autres valeurs 3 (si en portefeuille)</t>
  </si>
  <si>
    <t xml:space="preserve">Titres et valeurs portefeuille - Autres valeurs 4</t>
  </si>
  <si>
    <t xml:space="preserve">Autres valeurs 4 (si en portefeuille)</t>
  </si>
  <si>
    <t xml:space="preserve">862xxx</t>
  </si>
  <si>
    <t xml:space="preserve">correspondant 1</t>
  </si>
  <si>
    <t xml:space="preserve">Tickets repas Tarif 1 (si chez correspondant)</t>
  </si>
  <si>
    <t xml:space="preserve">correspondant 2</t>
  </si>
  <si>
    <t xml:space="preserve">Tickets repas Tarif 2 (si chez correspondant)</t>
  </si>
  <si>
    <t xml:space="preserve">correspondant 3</t>
  </si>
  <si>
    <t xml:space="preserve">Tickets repas Tarif 3 (si chez correspondant)</t>
  </si>
  <si>
    <t xml:space="preserve">correspondant 4</t>
  </si>
  <si>
    <t xml:space="preserve">Tickets repas Tarif 4 (si chez correspondant)</t>
  </si>
  <si>
    <t xml:space="preserve">correspondant 5</t>
  </si>
  <si>
    <t xml:space="preserve">Tickets repas Tarif 5 (si chez correspondant)</t>
  </si>
  <si>
    <t xml:space="preserve">correspondant 6</t>
  </si>
  <si>
    <t xml:space="preserve">Tickets repas Tarif 6 (si chez correspondant)</t>
  </si>
  <si>
    <t xml:space="preserve">Autres valeurs 1 (si chez correspondant)</t>
  </si>
  <si>
    <t xml:space="preserve">Autres valeurs 2 (si chez correspondant)</t>
  </si>
  <si>
    <t xml:space="preserve">Autres valeurs 3 (si chez correspondant)</t>
  </si>
  <si>
    <t xml:space="preserve">Autres valeurs 4 (si chez correspondant)</t>
  </si>
  <si>
    <t xml:space="preserve">Compte de prise en charge</t>
  </si>
  <si>
    <t xml:space="preserve">Titres et valeurs en portefeuille</t>
  </si>
  <si>
    <t xml:space="preserve">862000</t>
  </si>
  <si>
    <t xml:space="preserve">valeurs inactives Titres et valeurs chez les correspondants</t>
  </si>
  <si>
    <t xml:space="preserve">Somme de la balance hors classe 8</t>
  </si>
  <si>
    <t xml:space="preserve">classe 1</t>
  </si>
  <si>
    <t xml:space="preserve">classe 2</t>
  </si>
  <si>
    <t xml:space="preserve">classe 3</t>
  </si>
  <si>
    <t xml:space="preserve">classe 4</t>
  </si>
  <si>
    <t xml:space="preserve">classe 5</t>
  </si>
  <si>
    <t xml:space="preserve">classe 6</t>
  </si>
  <si>
    <t xml:space="preserve">classe 7</t>
  </si>
  <si>
    <t xml:space="preserve">TOTAL</t>
  </si>
  <si>
    <r>
      <rPr>
        <sz val="16"/>
        <color rgb="FF000000"/>
        <rFont val="Calibri"/>
        <family val="0"/>
        <charset val="1"/>
      </rPr>
      <t xml:space="preserve">BALANCE D'ENTREE OP@LE au 01.09.N
(report automatique de l'onglet précédent : </t>
    </r>
    <r>
      <rPr>
        <b val="true"/>
        <u val="single"/>
        <sz val="16"/>
        <color rgb="FF000000"/>
        <rFont val="Calibri"/>
        <family val="0"/>
        <charset val="1"/>
      </rPr>
      <t xml:space="preserve">ne pas modifier les cellules</t>
    </r>
    <r>
      <rPr>
        <sz val="16"/>
        <color rgb="FF000000"/>
        <rFont val="Calibri"/>
        <family val="0"/>
        <charset val="1"/>
      </rPr>
      <t xml:space="preserve">)</t>
    </r>
  </si>
  <si>
    <t xml:space="preserve">Débit </t>
  </si>
  <si>
    <t xml:space="preserve">Total Débit</t>
  </si>
  <si>
    <t xml:space="preserve">Total Crédit</t>
  </si>
  <si>
    <t xml:space="preserve">Modalités de reprise</t>
  </si>
  <si>
    <t xml:space="preserve">101000</t>
  </si>
  <si>
    <t xml:space="preserve">Financements non rattachés à des actifs déterminés -Etat</t>
  </si>
  <si>
    <t xml:space="preserve">compte non auxiliarisé : reprendre le solde global en balance d'entrée</t>
  </si>
  <si>
    <t xml:space="preserve">104110</t>
  </si>
  <si>
    <t xml:space="preserve">104120</t>
  </si>
  <si>
    <t xml:space="preserve">Contrepartie et financement des actifs remis en pleine propriété - État</t>
  </si>
  <si>
    <t xml:space="preserve">104130</t>
  </si>
  <si>
    <t xml:space="preserve"> Financement des autres actifs – État</t>
  </si>
  <si>
    <t xml:space="preserve">104910</t>
  </si>
  <si>
    <t xml:space="preserve">104920</t>
  </si>
  <si>
    <t xml:space="preserve">104930</t>
  </si>
  <si>
    <t xml:space="preserve">Financement des autres actifs – État</t>
  </si>
  <si>
    <t xml:space="preserve">106810</t>
  </si>
  <si>
    <t xml:space="preserve">106840</t>
  </si>
  <si>
    <t xml:space="preserve">106870</t>
  </si>
  <si>
    <t xml:space="preserve">110000</t>
  </si>
  <si>
    <t xml:space="preserve">119000</t>
  </si>
  <si>
    <t xml:space="preserve">120000</t>
  </si>
  <si>
    <t xml:space="preserve">129000</t>
  </si>
  <si>
    <t xml:space="preserve">131200</t>
  </si>
  <si>
    <t xml:space="preserve">Financements non rattachés à des actifs déterminés - Région</t>
  </si>
  <si>
    <t xml:space="preserve">131300</t>
  </si>
  <si>
    <t xml:space="preserve">Financements non rattachés à des actifs déterminés - Département</t>
  </si>
  <si>
    <t xml:space="preserve">131400</t>
  </si>
  <si>
    <t xml:space="preserve">Financements non rattachés à des actifs déterminés -  Commune et groupement de communes</t>
  </si>
  <si>
    <t xml:space="preserve">131500</t>
  </si>
  <si>
    <t xml:space="preserve">Financements non rattachés à des actifs déterminés - Autres collectivités et établissements publics</t>
  </si>
  <si>
    <t xml:space="preserve">131700</t>
  </si>
  <si>
    <t xml:space="preserve">Financements non rattachés à des actifs déterminés - Union europèenne</t>
  </si>
  <si>
    <t xml:space="preserve">131800</t>
  </si>
  <si>
    <t xml:space="preserve">Financements non rattachés à des actifs déterminés - Autres organismes</t>
  </si>
  <si>
    <t xml:space="preserve">134120</t>
  </si>
  <si>
    <t xml:space="preserve">134130</t>
  </si>
  <si>
    <t xml:space="preserve">134140</t>
  </si>
  <si>
    <t xml:space="preserve">Valeur initiale des financements rattachés à des actifs - Tiers autres que l’État - Communes et groupements de communes</t>
  </si>
  <si>
    <t xml:space="preserve">134150</t>
  </si>
  <si>
    <t xml:space="preserve">Valeur initiale des financements rattachés à des actifs - Tiers autres que l’État - Autres collectivités et établissements publics </t>
  </si>
  <si>
    <t xml:space="preserve">134170</t>
  </si>
  <si>
    <t xml:space="preserve">Valeur initiale des financements rattachés à des actifs - Tiers autres que l’État - financements européens</t>
  </si>
  <si>
    <t xml:space="preserve">134180</t>
  </si>
  <si>
    <t xml:space="preserve">134920</t>
  </si>
  <si>
    <t xml:space="preserve">134930</t>
  </si>
  <si>
    <t xml:space="preserve">134940</t>
  </si>
  <si>
    <t xml:space="preserve">134950</t>
  </si>
  <si>
    <t xml:space="preserve">134970</t>
  </si>
  <si>
    <t xml:space="preserve">134980</t>
  </si>
  <si>
    <t xml:space="preserve">151100</t>
  </si>
  <si>
    <t xml:space="preserve">151500</t>
  </si>
  <si>
    <t xml:space="preserve">151800</t>
  </si>
  <si>
    <t xml:space="preserve">157000</t>
  </si>
  <si>
    <t xml:space="preserve">Provisions pour gros entretien ou grande révision</t>
  </si>
  <si>
    <t xml:space="preserve">158200</t>
  </si>
  <si>
    <t xml:space="preserve">158300</t>
  </si>
  <si>
    <t xml:space="preserve">165100</t>
  </si>
  <si>
    <t xml:space="preserve">compte auxiliarisé : à détailler par tiers et par opération en balance d'entrée</t>
  </si>
  <si>
    <t xml:space="preserve">165200</t>
  </si>
  <si>
    <t xml:space="preserve">167400</t>
  </si>
  <si>
    <t xml:space="preserve">185000</t>
  </si>
  <si>
    <t xml:space="preserve">Opérations de trésorerie</t>
  </si>
  <si>
    <t xml:space="preserve">205300</t>
  </si>
  <si>
    <t xml:space="preserve">205800</t>
  </si>
  <si>
    <t xml:space="preserve">211000</t>
  </si>
  <si>
    <t xml:space="preserve">212000</t>
  </si>
  <si>
    <t xml:space="preserve">213000</t>
  </si>
  <si>
    <t xml:space="preserve">214000</t>
  </si>
  <si>
    <t xml:space="preserve">215000</t>
  </si>
  <si>
    <t xml:space="preserve">216000</t>
  </si>
  <si>
    <t xml:space="preserve">217000</t>
  </si>
  <si>
    <t xml:space="preserve">218100</t>
  </si>
  <si>
    <t xml:space="preserve">218200</t>
  </si>
  <si>
    <t xml:space="preserve">218300</t>
  </si>
  <si>
    <t xml:space="preserve">218400</t>
  </si>
  <si>
    <t xml:space="preserve">218600</t>
  </si>
  <si>
    <t xml:space="preserve">Immobilisations corporelles - Emballages immobilisables</t>
  </si>
  <si>
    <t xml:space="preserve">231000</t>
  </si>
  <si>
    <t xml:space="preserve">Immobilisations corporelles en cours</t>
  </si>
  <si>
    <t xml:space="preserve">232000</t>
  </si>
  <si>
    <t xml:space="preserve">Immobilisations incorporelles en cours</t>
  </si>
  <si>
    <t xml:space="preserve">237000</t>
  </si>
  <si>
    <t xml:space="preserve">238000</t>
  </si>
  <si>
    <t xml:space="preserve">261000</t>
  </si>
  <si>
    <t xml:space="preserve">266000</t>
  </si>
  <si>
    <t xml:space="preserve">271000</t>
  </si>
  <si>
    <t xml:space="preserve">272000</t>
  </si>
  <si>
    <t xml:space="preserve">275000</t>
  </si>
  <si>
    <t xml:space="preserve">280530</t>
  </si>
  <si>
    <t xml:space="preserve">280580</t>
  </si>
  <si>
    <t xml:space="preserve">281200</t>
  </si>
  <si>
    <t xml:space="preserve">281300</t>
  </si>
  <si>
    <t xml:space="preserve">281400</t>
  </si>
  <si>
    <t xml:space="preserve">281500</t>
  </si>
  <si>
    <t xml:space="preserve">281810</t>
  </si>
  <si>
    <t xml:space="preserve">281820</t>
  </si>
  <si>
    <t xml:space="preserve">281830</t>
  </si>
  <si>
    <t xml:space="preserve">281840</t>
  </si>
  <si>
    <t xml:space="preserve">281860</t>
  </si>
  <si>
    <t xml:space="preserve">Amortissements - Emballages immobilisables</t>
  </si>
  <si>
    <t xml:space="preserve">290000</t>
  </si>
  <si>
    <t xml:space="preserve">291000</t>
  </si>
  <si>
    <t xml:space="preserve">293000</t>
  </si>
  <si>
    <t xml:space="preserve">296000</t>
  </si>
  <si>
    <t xml:space="preserve">297000</t>
  </si>
  <si>
    <t xml:space="preserve">311200</t>
  </si>
  <si>
    <t xml:space="preserve">313200</t>
  </si>
  <si>
    <t xml:space="preserve">321120</t>
  </si>
  <si>
    <t xml:space="preserve">321220</t>
  </si>
  <si>
    <t xml:space="preserve">321320</t>
  </si>
  <si>
    <t xml:space="preserve">321820</t>
  </si>
  <si>
    <t xml:space="preserve">322120</t>
  </si>
  <si>
    <t xml:space="preserve">322220</t>
  </si>
  <si>
    <t xml:space="preserve">322320</t>
  </si>
  <si>
    <t xml:space="preserve">322420</t>
  </si>
  <si>
    <t xml:space="preserve">328200</t>
  </si>
  <si>
    <t xml:space="preserve">331200</t>
  </si>
  <si>
    <t xml:space="preserve">345200</t>
  </si>
  <si>
    <t xml:space="preserve">355200</t>
  </si>
  <si>
    <t xml:space="preserve">391200</t>
  </si>
  <si>
    <t xml:space="preserve">392200</t>
  </si>
  <si>
    <t xml:space="preserve">393200</t>
  </si>
  <si>
    <t xml:space="preserve">394200</t>
  </si>
  <si>
    <t xml:space="preserve">395200</t>
  </si>
  <si>
    <t xml:space="preserve">401200</t>
  </si>
  <si>
    <t xml:space="preserve">401700</t>
  </si>
  <si>
    <t xml:space="preserve">404200</t>
  </si>
  <si>
    <t xml:space="preserve">404700</t>
  </si>
  <si>
    <t xml:space="preserve">408100</t>
  </si>
  <si>
    <t xml:space="preserve">408400</t>
  </si>
  <si>
    <t xml:space="preserve">soldé au 31/12</t>
  </si>
  <si>
    <t xml:space="preserve">409100</t>
  </si>
  <si>
    <t xml:space="preserve">409600</t>
  </si>
  <si>
    <t xml:space="preserve">409800</t>
  </si>
  <si>
    <t xml:space="preserve">411200</t>
  </si>
  <si>
    <t xml:space="preserve">411300</t>
  </si>
  <si>
    <t xml:space="preserve">412200</t>
  </si>
  <si>
    <t xml:space="preserve">412300</t>
  </si>
  <si>
    <t xml:space="preserve">412800</t>
  </si>
  <si>
    <t xml:space="preserve">416000</t>
  </si>
  <si>
    <t xml:space="preserve">418100</t>
  </si>
  <si>
    <t xml:space="preserve">418200</t>
  </si>
  <si>
    <t xml:space="preserve">419100</t>
  </si>
  <si>
    <t xml:space="preserve">419210</t>
  </si>
  <si>
    <t xml:space="preserve">419220</t>
  </si>
  <si>
    <t xml:space="preserve">419800</t>
  </si>
  <si>
    <t xml:space="preserve">421000</t>
  </si>
  <si>
    <t xml:space="preserve">423000</t>
  </si>
  <si>
    <t xml:space="preserve">425000</t>
  </si>
  <si>
    <t xml:space="preserve">427000</t>
  </si>
  <si>
    <t xml:space="preserve">428200</t>
  </si>
  <si>
    <t xml:space="preserve">428600</t>
  </si>
  <si>
    <t xml:space="preserve">428700</t>
  </si>
  <si>
    <t xml:space="preserve">429100</t>
  </si>
  <si>
    <t xml:space="preserve">429200</t>
  </si>
  <si>
    <t xml:space="preserve">429400</t>
  </si>
  <si>
    <t xml:space="preserve">429500</t>
  </si>
  <si>
    <t xml:space="preserve">431000</t>
  </si>
  <si>
    <t xml:space="preserve">437000</t>
  </si>
  <si>
    <t xml:space="preserve">438200</t>
  </si>
  <si>
    <t xml:space="preserve">438600</t>
  </si>
  <si>
    <t xml:space="preserve">438700</t>
  </si>
  <si>
    <t xml:space="preserve">441110</t>
  </si>
  <si>
    <t xml:space="preserve">État - Subventions de fonctionnement (lycées et collèges d'Etat) </t>
  </si>
  <si>
    <t xml:space="preserve">441120</t>
  </si>
  <si>
    <t xml:space="preserve">441130</t>
  </si>
  <si>
    <t xml:space="preserve">441140</t>
  </si>
  <si>
    <t xml:space="preserve">441150</t>
  </si>
  <si>
    <t xml:space="preserve">441160</t>
  </si>
  <si>
    <t xml:space="preserve">441170</t>
  </si>
  <si>
    <t xml:space="preserve">441180</t>
  </si>
  <si>
    <t xml:space="preserve">441220</t>
  </si>
  <si>
    <t xml:space="preserve">441230</t>
  </si>
  <si>
    <t xml:space="preserve">441250</t>
  </si>
  <si>
    <t xml:space="preserve">441280</t>
  </si>
  <si>
    <t xml:space="preserve">441410</t>
  </si>
  <si>
    <t xml:space="preserve">441460</t>
  </si>
  <si>
    <t xml:space="preserve">441470</t>
  </si>
  <si>
    <t xml:space="preserve">441480</t>
  </si>
  <si>
    <t xml:space="preserve">441600</t>
  </si>
  <si>
    <t xml:space="preserve">441700</t>
  </si>
  <si>
    <t xml:space="preserve">441800</t>
  </si>
  <si>
    <t xml:space="preserve">441912</t>
  </si>
  <si>
    <t xml:space="preserve">441913</t>
  </si>
  <si>
    <t xml:space="preserve">441914</t>
  </si>
  <si>
    <t xml:space="preserve">441915</t>
  </si>
  <si>
    <t xml:space="preserve">441916</t>
  </si>
  <si>
    <t xml:space="preserve">441917</t>
  </si>
  <si>
    <t xml:space="preserve">441918</t>
  </si>
  <si>
    <t xml:space="preserve">441923</t>
  </si>
  <si>
    <t xml:space="preserve">441925</t>
  </si>
  <si>
    <t xml:space="preserve">441928</t>
  </si>
  <si>
    <t xml:space="preserve">441941</t>
  </si>
  <si>
    <t xml:space="preserve">441946</t>
  </si>
  <si>
    <t xml:space="preserve">441947</t>
  </si>
  <si>
    <t xml:space="preserve">441948</t>
  </si>
  <si>
    <t xml:space="preserve">441960</t>
  </si>
  <si>
    <t xml:space="preserve">441970</t>
  </si>
  <si>
    <t xml:space="preserve">441980</t>
  </si>
  <si>
    <t xml:space="preserve">442600</t>
  </si>
  <si>
    <t xml:space="preserve">443110</t>
  </si>
  <si>
    <t xml:space="preserve">443180</t>
  </si>
  <si>
    <t xml:space="preserve">443210</t>
  </si>
  <si>
    <t xml:space="preserve"> Opérations pour le compte de la collectivité de rattachement - Bourses</t>
  </si>
  <si>
    <t xml:space="preserve">443280</t>
  </si>
  <si>
    <t xml:space="preserve">443300</t>
  </si>
  <si>
    <t xml:space="preserve">443410</t>
  </si>
  <si>
    <t xml:space="preserve">443420</t>
  </si>
  <si>
    <t xml:space="preserve">Opération pour des EPLE (paye à façon opérations d'ordre)</t>
  </si>
  <si>
    <t xml:space="preserve">443480</t>
  </si>
  <si>
    <t xml:space="preserve">443800</t>
  </si>
  <si>
    <t xml:space="preserve">445200</t>
  </si>
  <si>
    <t xml:space="preserve">445500</t>
  </si>
  <si>
    <t xml:space="preserve">TVA à décaisser (TVA à payer)</t>
  </si>
  <si>
    <t xml:space="preserve">445510</t>
  </si>
  <si>
    <t xml:space="preserve">445520</t>
  </si>
  <si>
    <t xml:space="preserve">445600</t>
  </si>
  <si>
    <t xml:space="preserve">TVA déductible (TVA sur les dépenses)</t>
  </si>
  <si>
    <t xml:space="preserve">445610</t>
  </si>
  <si>
    <t xml:space="preserve">445620</t>
  </si>
  <si>
    <t xml:space="preserve">445670</t>
  </si>
  <si>
    <t xml:space="preserve">Report de TVA </t>
  </si>
  <si>
    <t xml:space="preserve">445700</t>
  </si>
  <si>
    <t xml:space="preserve">TVA collectée (TVA sur les recettes)</t>
  </si>
  <si>
    <t xml:space="preserve">445710</t>
  </si>
  <si>
    <t xml:space="preserve">445720</t>
  </si>
  <si>
    <t xml:space="preserve">445810</t>
  </si>
  <si>
    <t xml:space="preserve">445811</t>
  </si>
  <si>
    <t xml:space="preserve">TVA à verser</t>
  </si>
  <si>
    <t xml:space="preserve">445812</t>
  </si>
  <si>
    <t xml:space="preserve">remboursement de TVA</t>
  </si>
  <si>
    <t xml:space="preserve">445820</t>
  </si>
  <si>
    <t xml:space="preserve">447000</t>
  </si>
  <si>
    <t xml:space="preserve">448200</t>
  </si>
  <si>
    <t xml:space="preserve">448600</t>
  </si>
  <si>
    <t xml:space="preserve">448700</t>
  </si>
  <si>
    <t xml:space="preserve">462000</t>
  </si>
  <si>
    <t xml:space="preserve">463100</t>
  </si>
  <si>
    <t xml:space="preserve">466210</t>
  </si>
  <si>
    <t xml:space="preserve">466220</t>
  </si>
  <si>
    <t xml:space="preserve">466300</t>
  </si>
  <si>
    <t xml:space="preserve">466400</t>
  </si>
  <si>
    <t xml:space="preserve">466600</t>
  </si>
  <si>
    <t xml:space="preserve">Achat valeurs mobilières de placement</t>
  </si>
  <si>
    <t xml:space="preserve">466700</t>
  </si>
  <si>
    <t xml:space="preserve">466810</t>
  </si>
  <si>
    <t xml:space="preserve">OCT- Bourses déductibles à payer</t>
  </si>
  <si>
    <t xml:space="preserve">466820</t>
  </si>
  <si>
    <t xml:space="preserve">OCT- Bourses non déductibles à payer</t>
  </si>
  <si>
    <t xml:space="preserve">466830</t>
  </si>
  <si>
    <t xml:space="preserve">OCT- Autres opérations de l'Etat et des collectivités</t>
  </si>
  <si>
    <t xml:space="preserve">466840</t>
  </si>
  <si>
    <t xml:space="preserve">OCT- Autres opérations EPLE</t>
  </si>
  <si>
    <t xml:space="preserve">467200</t>
  </si>
  <si>
    <t xml:space="preserve">467400</t>
  </si>
  <si>
    <t xml:space="preserve">467600</t>
  </si>
  <si>
    <t xml:space="preserve">467820</t>
  </si>
  <si>
    <t xml:space="preserve">467830</t>
  </si>
  <si>
    <t xml:space="preserve">468600</t>
  </si>
  <si>
    <t xml:space="preserve">468700</t>
  </si>
  <si>
    <t xml:space="preserve">469000</t>
  </si>
  <si>
    <t xml:space="preserve">Autres tiers  - Avances et acomptes versés</t>
  </si>
  <si>
    <t xml:space="preserve">471200</t>
  </si>
  <si>
    <t xml:space="preserve">Recettes à encaisser par prélèvements (responsables légaux)</t>
  </si>
  <si>
    <t xml:space="preserve">471500</t>
  </si>
  <si>
    <t xml:space="preserve">471800</t>
  </si>
  <si>
    <t xml:space="preserve">472100</t>
  </si>
  <si>
    <t xml:space="preserve">472200</t>
  </si>
  <si>
    <t xml:space="preserve">Dépenses à effectuer par virement (responsables légaux)</t>
  </si>
  <si>
    <t xml:space="preserve">472310</t>
  </si>
  <si>
    <t xml:space="preserve">472320</t>
  </si>
  <si>
    <t xml:space="preserve">472800</t>
  </si>
  <si>
    <t xml:space="preserve">476000</t>
  </si>
  <si>
    <t xml:space="preserve">477000</t>
  </si>
  <si>
    <t xml:space="preserve">478000</t>
  </si>
  <si>
    <t xml:space="preserve">486000</t>
  </si>
  <si>
    <t xml:space="preserve">487000</t>
  </si>
  <si>
    <t xml:space="preserve">491000</t>
  </si>
  <si>
    <t xml:space="preserve">496000</t>
  </si>
  <si>
    <t xml:space="preserve">500000</t>
  </si>
  <si>
    <t xml:space="preserve">511200</t>
  </si>
  <si>
    <t xml:space="preserve">Reprendre les montants par bordereau d'envoi</t>
  </si>
  <si>
    <t xml:space="preserve">511300</t>
  </si>
  <si>
    <t xml:space="preserve">511400</t>
  </si>
  <si>
    <t xml:space="preserve">511500</t>
  </si>
  <si>
    <t xml:space="preserve"> Cartes bancaires à l’encaissement  </t>
  </si>
  <si>
    <t xml:space="preserve">Reprendre les montants par encaissement</t>
  </si>
  <si>
    <t xml:space="preserve">511600</t>
  </si>
  <si>
    <t xml:space="preserve">511700</t>
  </si>
  <si>
    <t xml:space="preserve">511800</t>
  </si>
  <si>
    <t xml:space="preserve">515100</t>
  </si>
  <si>
    <t xml:space="preserve">515900</t>
  </si>
  <si>
    <t xml:space="preserve">Reprendre les montants par lots de paiement</t>
  </si>
  <si>
    <t xml:space="preserve">531000</t>
  </si>
  <si>
    <t xml:space="preserve">543100</t>
  </si>
  <si>
    <t xml:space="preserve">543200</t>
  </si>
  <si>
    <t xml:space="preserve">545000</t>
  </si>
  <si>
    <t xml:space="preserve">548000</t>
  </si>
  <si>
    <t xml:space="preserve">585000</t>
  </si>
  <si>
    <t xml:space="preserve">Reprendre les montants par opération</t>
  </si>
  <si>
    <t xml:space="preserve">590000</t>
  </si>
  <si>
    <t xml:space="preserve">SAS 3 - pas action manuelle</t>
  </si>
  <si>
    <t xml:space="preserve">606140</t>
  </si>
  <si>
    <t xml:space="preserve">654100</t>
  </si>
  <si>
    <t xml:space="preserve">654200</t>
  </si>
  <si>
    <t xml:space="preserve">6543900</t>
  </si>
  <si>
    <t xml:space="preserve">Aide sociale en faveur des élèves (état)</t>
  </si>
  <si>
    <t xml:space="preserve">Aide sociale en faveur des élèves (collectivités)</t>
  </si>
  <si>
    <t xml:space="preserve">658110</t>
  </si>
  <si>
    <t xml:space="preserve">658120</t>
  </si>
  <si>
    <t xml:space="preserve">658500</t>
  </si>
  <si>
    <t xml:space="preserve">658800</t>
  </si>
  <si>
    <t xml:space="preserve">668800</t>
  </si>
  <si>
    <t xml:space="preserve">autres charges financières - intérêts moratoires</t>
  </si>
  <si>
    <t xml:space="preserve">Total de la balance d'entrée</t>
  </si>
  <si>
    <t xml:space="preserve">890000</t>
  </si>
  <si>
    <t xml:space="preserve">Bilan d'ouverture hors classe 8</t>
  </si>
  <si>
    <t xml:space="preserve">Verifier le montant après saisie de l'ensemble de la balance (équilibre débit / crédit)</t>
  </si>
  <si>
    <t xml:space="preserve">861000</t>
  </si>
  <si>
    <t xml:space="preserve">valeurs inactivesTitres et valeurs en portefeuille</t>
  </si>
  <si>
    <t xml:space="preserve">compte non auxiliarisé : reprendre le solde en balance d'entrée</t>
  </si>
  <si>
    <t xml:space="preserve">Tickets repas Tarif 1</t>
  </si>
  <si>
    <t xml:space="preserve">Tickets repas Tarif 2</t>
  </si>
  <si>
    <t xml:space="preserve">Tickets repas Tarif 3</t>
  </si>
  <si>
    <t xml:space="preserve">Tickets repas Tarif 4</t>
  </si>
  <si>
    <t xml:space="preserve">Tickets repas Tarif 5</t>
  </si>
  <si>
    <t xml:space="preserve">Tickets repas Tarif 6</t>
  </si>
  <si>
    <t xml:space="preserve">Autres valeurs 1</t>
  </si>
  <si>
    <t xml:space="preserve">Autres valeurs 2</t>
  </si>
  <si>
    <t xml:space="preserve">Autres valeurs 3</t>
  </si>
  <si>
    <t xml:space="preserve">Autres valeurs 4</t>
  </si>
  <si>
    <t xml:space="preserve">Bilan d'ouverture de la classe 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</si>
</sst>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i val="true"/>
      <u val="single"/>
      <sz val="11"/>
      <color rgb="FF000000"/>
      <name val="Calibri"/>
      <family val="0"/>
      <charset val="1"/>
    </font>
    <font>
      <sz val="16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b val="true"/>
      <sz val="25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1"/>
      <color rgb="FF0000FF"/>
      <name val="Calibri"/>
      <family val="0"/>
      <charset val="1"/>
    </font>
    <font>
      <sz val="11"/>
      <name val="Calibri"/>
      <family val="0"/>
      <charset val="1"/>
    </font>
    <font>
      <sz val="11"/>
      <color rgb="FFDCE6F2"/>
      <name val="Calibri"/>
      <family val="0"/>
      <charset val="1"/>
    </font>
    <font>
      <sz val="11"/>
      <color rgb="FFFFCC66"/>
      <name val="Calibri"/>
      <family val="0"/>
      <charset val="1"/>
    </font>
    <font>
      <sz val="11"/>
      <color rgb="FFC3D69B"/>
      <name val="Calibri"/>
      <family val="0"/>
      <charset val="1"/>
    </font>
    <font>
      <sz val="11"/>
      <color rgb="FFB3A2C7"/>
      <name val="Calibri"/>
      <family val="0"/>
      <charset val="1"/>
    </font>
    <font>
      <sz val="11"/>
      <color rgb="FF00B050"/>
      <name val="Calibri"/>
      <family val="0"/>
      <charset val="1"/>
    </font>
    <font>
      <b val="true"/>
      <u val="single"/>
      <sz val="16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E46C0A"/>
      <name val="Calibri"/>
      <family val="0"/>
      <charset val="1"/>
    </font>
    <font>
      <i val="true"/>
      <sz val="11"/>
      <color rgb="FF000000"/>
      <name val="Calibri"/>
      <family val="0"/>
      <charset val="1"/>
    </font>
    <font>
      <i val="true"/>
      <sz val="11"/>
      <name val="Calibri"/>
      <family val="0"/>
      <charset val="1"/>
    </font>
  </fonts>
  <fills count="18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  <fill>
      <patternFill patternType="solid">
        <fgColor rgb="FFD7E4BD"/>
        <bgColor rgb="FFD9D9D9"/>
      </patternFill>
    </fill>
    <fill>
      <patternFill patternType="solid">
        <fgColor rgb="FFFFCC66"/>
        <bgColor rgb="FFFFCC00"/>
      </patternFill>
    </fill>
    <fill>
      <patternFill patternType="solid">
        <fgColor rgb="FFB3A2C7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3D69B"/>
      </patternFill>
    </fill>
    <fill>
      <patternFill patternType="solid">
        <fgColor rgb="FF009999"/>
        <bgColor rgb="FF00B050"/>
      </patternFill>
    </fill>
    <fill>
      <patternFill patternType="solid">
        <fgColor rgb="FFC6D9F1"/>
        <bgColor rgb="FFD9D9D9"/>
      </patternFill>
    </fill>
    <fill>
      <patternFill patternType="solid">
        <fgColor rgb="FFC3D69B"/>
        <bgColor rgb="FFD7E4BD"/>
      </patternFill>
    </fill>
    <fill>
      <patternFill patternType="solid">
        <fgColor rgb="FF616B4D"/>
        <bgColor rgb="FF7F6633"/>
      </patternFill>
    </fill>
    <fill>
      <patternFill patternType="solid">
        <fgColor rgb="FF7F6633"/>
        <bgColor rgb="FF616B4D"/>
      </patternFill>
    </fill>
    <fill>
      <patternFill patternType="solid">
        <fgColor rgb="FFFFFFCC"/>
        <bgColor rgb="FFFFFFFF"/>
      </patternFill>
    </fill>
    <fill>
      <patternFill patternType="solid">
        <fgColor rgb="FF00B050"/>
        <bgColor rgb="FF009999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7E4BD"/>
      </patternFill>
    </fill>
    <fill>
      <patternFill patternType="solid">
        <fgColor rgb="FFE46C0A"/>
        <bgColor rgb="FFFF9900"/>
      </patternFill>
    </fill>
  </fills>
  <borders count="6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double"/>
      <top style="medium"/>
      <bottom/>
      <diagonal/>
    </border>
    <border diagonalUp="false" diagonalDown="false">
      <left style="double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double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uble"/>
      <top/>
      <bottom style="thin"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 style="thin"/>
      <top style="dashed"/>
      <bottom style="dashed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double"/>
      <right style="thin"/>
      <top style="thin"/>
      <bottom style="dashed"/>
      <diagonal/>
    </border>
    <border diagonalUp="false" diagonalDown="false">
      <left style="thin"/>
      <right style="thin"/>
      <top style="thin"/>
      <bottom style="dashed"/>
      <diagonal/>
    </border>
    <border diagonalUp="false" diagonalDown="false">
      <left style="thin"/>
      <right style="thin"/>
      <top/>
      <bottom style="dashed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dashed"/>
      <bottom style="thin"/>
      <diagonal/>
    </border>
    <border diagonalUp="false" diagonalDown="false">
      <left style="thin"/>
      <right style="thin"/>
      <top style="dashed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double"/>
      <right style="thin"/>
      <top style="dashed"/>
      <bottom style="dashed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double"/>
      <right style="thin"/>
      <top style="dashed"/>
      <bottom style="medium"/>
      <diagonal/>
    </border>
    <border diagonalUp="false" diagonalDown="false">
      <left style="thin"/>
      <right style="thin"/>
      <top style="dashed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double"/>
      <right style="thin"/>
      <top style="medium"/>
      <bottom style="dashed"/>
      <diagonal/>
    </border>
    <border diagonalUp="false" diagonalDown="false">
      <left style="thin"/>
      <right style="thin"/>
      <top style="medium"/>
      <bottom style="dashed"/>
      <diagonal/>
    </border>
    <border diagonalUp="false" diagonalDown="false">
      <left style="thin"/>
      <right style="medium"/>
      <top style="thin"/>
      <bottom style="dashed"/>
      <diagonal/>
    </border>
    <border diagonalUp="false" diagonalDown="false">
      <left style="thin"/>
      <right style="medium"/>
      <top style="dashed"/>
      <bottom style="thin"/>
      <diagonal/>
    </border>
    <border diagonalUp="false" diagonalDown="false">
      <left style="thin"/>
      <right style="medium"/>
      <top style="dashed"/>
      <bottom style="dashed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double"/>
      <top style="thin"/>
      <bottom style="medium"/>
      <diagonal/>
    </border>
    <border diagonalUp="false" diagonalDown="false">
      <left style="double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/>
      <right style="double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 style="thin"/>
      <right style="medium"/>
      <top/>
      <bottom style="dashed"/>
      <diagonal/>
    </border>
    <border diagonalUp="false" diagonalDown="false">
      <left style="double"/>
      <right style="thin"/>
      <top/>
      <bottom style="dashed"/>
      <diagonal/>
    </border>
    <border diagonalUp="false" diagonalDown="false">
      <left/>
      <right style="medium"/>
      <top style="thin"/>
      <bottom style="dashed"/>
      <diagonal/>
    </border>
    <border diagonalUp="false" diagonalDown="false">
      <left/>
      <right style="medium"/>
      <top style="dashed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0" xfId="0" applyFont="false" applyBorder="false" applyAlignment="true" applyProtection="false">
      <alignment horizontal="right" vertical="center" textRotation="0" wrapText="true" indent="2" shrinkToFit="false"/>
      <protection locked="true" hidden="false"/>
    </xf>
    <xf numFmtId="164" fontId="0" fillId="6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7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8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9" borderId="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9" borderId="1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13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0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11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6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9" borderId="1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1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1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9" borderId="1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1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6" borderId="20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2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2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2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6" borderId="1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1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6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9" borderId="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6" borderId="2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2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9" borderId="30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6" borderId="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31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6" borderId="2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3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9" borderId="2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9" borderId="2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2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6" borderId="3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2" fillId="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9" borderId="3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3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6" borderId="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6" borderId="38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2" fillId="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4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9" borderId="40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9" borderId="1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4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4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4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9" borderId="33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6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40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6" borderId="4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3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4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4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4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2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33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20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1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4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3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48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4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2" borderId="38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49" xfId="0" applyFont="false" applyBorder="true" applyAlignment="true" applyProtection="false">
      <alignment horizontal="right" vertical="center" textRotation="0" wrapText="false" indent="2" shrinkToFit="false"/>
      <protection locked="true" hidden="false"/>
    </xf>
    <xf numFmtId="165" fontId="0" fillId="2" borderId="7" xfId="0" applyFont="false" applyBorder="true" applyAlignment="true" applyProtection="false">
      <alignment horizontal="right" vertical="center" textRotation="0" wrapText="false" indent="2" shrinkToFit="false"/>
      <protection locked="true" hidden="false"/>
    </xf>
    <xf numFmtId="165" fontId="0" fillId="2" borderId="38" xfId="0" applyFont="false" applyBorder="true" applyAlignment="true" applyProtection="false">
      <alignment horizontal="right" vertical="center" textRotation="0" wrapText="false" indent="2" shrinkToFit="false"/>
      <protection locked="true" hidden="false"/>
    </xf>
    <xf numFmtId="164" fontId="11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2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48" xfId="0" applyFont="false" applyBorder="true" applyAlignment="true" applyProtection="false">
      <alignment horizontal="right" vertical="center" textRotation="0" wrapText="false" indent="2" shrinkToFit="false"/>
      <protection locked="true" hidden="false"/>
    </xf>
    <xf numFmtId="165" fontId="0" fillId="2" borderId="16" xfId="0" applyFont="false" applyBorder="true" applyAlignment="true" applyProtection="false">
      <alignment horizontal="right" vertical="center" textRotation="0" wrapText="false" indent="2" shrinkToFit="false"/>
      <protection locked="true" hidden="false"/>
    </xf>
    <xf numFmtId="165" fontId="0" fillId="2" borderId="20" xfId="0" applyFont="false" applyBorder="true" applyAlignment="true" applyProtection="false">
      <alignment horizontal="right" vertical="center" textRotation="0" wrapText="false" indent="2" shrinkToFit="false"/>
      <protection locked="true" hidden="false"/>
    </xf>
    <xf numFmtId="164" fontId="0" fillId="2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11" borderId="3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0" borderId="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1" borderId="11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0" borderId="13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0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11" borderId="1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0" borderId="31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0" borderId="2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0" borderId="2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0" borderId="1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1" borderId="31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1" borderId="2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4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10" borderId="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0" borderId="2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0" borderId="2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0" borderId="2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0" borderId="4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3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10" borderId="1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13" fillId="10" borderId="17" xfId="0" applyFont="tru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0" borderId="3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0" borderId="33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0" borderId="48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1" fillId="1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1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10" borderId="3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5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5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0" borderId="5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0" borderId="5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10" borderId="5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51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4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4" borderId="1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4" borderId="1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4" borderId="3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4" borderId="33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4" borderId="48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3" fillId="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4" borderId="3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4" borderId="3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4" borderId="1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4" borderId="4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5" borderId="3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5" borderId="5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5" borderId="5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5" borderId="1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4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4" borderId="2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4" borderId="2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4" borderId="2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4" borderId="4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3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5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5" borderId="5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2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5" borderId="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5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5" borderId="5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5" borderId="5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4" borderId="16" xfId="0" applyFont="tru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4" borderId="3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4" borderId="60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11" fillId="4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4" borderId="20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13" fillId="4" borderId="7" xfId="0" applyFont="tru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4" borderId="6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4" borderId="30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4" borderId="6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13" fillId="4" borderId="17" xfId="0" applyFont="tru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4" borderId="63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6" fontId="0" fillId="1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10" borderId="31" xfId="0" applyFont="false" applyBorder="true" applyAlignment="true" applyProtection="false">
      <alignment horizontal="right" vertical="center" textRotation="0" wrapText="false" indent="2" shrinkToFit="false"/>
      <protection locked="true" hidden="false"/>
    </xf>
    <xf numFmtId="164" fontId="0" fillId="1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10" borderId="24" xfId="0" applyFont="false" applyBorder="true" applyAlignment="true" applyProtection="false">
      <alignment horizontal="right" vertical="center" textRotation="0" wrapText="false" indent="2" shrinkToFit="false"/>
      <protection locked="true" hidden="false"/>
    </xf>
    <xf numFmtId="164" fontId="0" fillId="1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1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12" borderId="2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13" fillId="12" borderId="16" xfId="0" applyFont="true" applyBorder="true" applyAlignment="true" applyProtection="false">
      <alignment horizontal="right" vertical="center" textRotation="0" wrapText="true" indent="2" shrinkToFit="false"/>
      <protection locked="true" hidden="false"/>
    </xf>
    <xf numFmtId="165" fontId="13" fillId="12" borderId="17" xfId="0" applyFont="tru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0" borderId="12" xfId="0" applyFont="false" applyBorder="true" applyAlignment="true" applyProtection="false">
      <alignment horizontal="right" vertical="center" textRotation="0" wrapText="false" indent="2" shrinkToFit="false"/>
      <protection locked="true" hidden="false"/>
    </xf>
    <xf numFmtId="165" fontId="0" fillId="11" borderId="31" xfId="0" applyFont="false" applyBorder="true" applyAlignment="true" applyProtection="false">
      <alignment horizontal="right" vertical="center" textRotation="0" wrapText="false" indent="2" shrinkToFit="false"/>
      <protection locked="true" hidden="false"/>
    </xf>
    <xf numFmtId="165" fontId="0" fillId="11" borderId="24" xfId="0" applyFont="false" applyBorder="true" applyAlignment="true" applyProtection="false">
      <alignment horizontal="right" vertical="center" textRotation="0" wrapText="false" indent="2" shrinkToFit="false"/>
      <protection locked="true" hidden="false"/>
    </xf>
    <xf numFmtId="165" fontId="0" fillId="5" borderId="2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5" borderId="4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5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2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3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3" borderId="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3" borderId="2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3" borderId="2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3" borderId="2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3" borderId="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3" borderId="3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3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1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3" borderId="1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3" borderId="1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3" borderId="6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6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13" borderId="1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3" borderId="31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4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14" borderId="9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4" borderId="2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4" borderId="2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4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4" borderId="12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4" borderId="24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4" borderId="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4" borderId="3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4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9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4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7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4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16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14" borderId="16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5" fontId="0" fillId="14" borderId="17" xfId="0" applyFont="false" applyBorder="true" applyAlignment="true" applyProtection="false">
      <alignment horizontal="right" vertical="center" textRotation="0" wrapText="true" indent="2" shrinkToFit="false"/>
      <protection locked="true" hidden="false"/>
    </xf>
    <xf numFmtId="164" fontId="0" fillId="14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4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7" borderId="0" xfId="0" applyFont="false" applyBorder="false" applyAlignment="true" applyProtection="false">
      <alignment horizontal="right" vertical="center" textRotation="0" wrapText="true" indent="2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6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2" xfId="0" applyFont="false" applyBorder="true" applyAlignment="true" applyProtection="false">
      <alignment horizontal="right" vertical="center" textRotation="0" wrapText="true" indent="3" shrinkToFit="false"/>
      <protection locked="true" hidden="false"/>
    </xf>
    <xf numFmtId="164" fontId="0" fillId="6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6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5" borderId="12" xfId="0" applyFont="false" applyBorder="true" applyAlignment="true" applyProtection="false">
      <alignment horizontal="right" vertical="center" textRotation="0" wrapText="true" indent="3" shrinkToFit="false"/>
      <protection locked="true" hidden="false"/>
    </xf>
    <xf numFmtId="164" fontId="19" fillId="6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6" borderId="9" xfId="0" applyFont="false" applyBorder="true" applyAlignment="true" applyProtection="false">
      <alignment horizontal="right" vertical="center" textRotation="0" wrapText="true" indent="3" shrinkToFit="false"/>
      <protection locked="true" hidden="false"/>
    </xf>
    <xf numFmtId="164" fontId="0" fillId="16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0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7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1" fillId="7" borderId="12" xfId="0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65" fontId="0" fillId="6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1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7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17" borderId="12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17" borderId="12" xfId="0" applyFont="false" applyBorder="true" applyAlignment="true" applyProtection="false">
      <alignment horizontal="right" vertical="center" textRotation="0" wrapText="true" indent="3" shrinkToFit="false"/>
      <protection locked="true" hidden="false"/>
    </xf>
    <xf numFmtId="164" fontId="0" fillId="17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6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6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dxfs count="41">
    <dxf>
      <fill>
        <patternFill patternType="solid">
          <fgColor rgb="FF00B050"/>
        </patternFill>
      </fill>
    </dxf>
    <dxf>
      <fill>
        <patternFill patternType="solid">
          <fgColor rgb="FFBFBFBF"/>
        </patternFill>
      </fill>
    </dxf>
    <dxf>
      <fill>
        <patternFill patternType="solid">
          <fgColor rgb="FFC3D69B"/>
        </patternFill>
      </fill>
    </dxf>
    <dxf>
      <fill>
        <patternFill patternType="solid">
          <fgColor rgb="FFDCE6F2"/>
        </patternFill>
      </fill>
    </dxf>
    <dxf>
      <fill>
        <patternFill patternType="solid">
          <fgColor rgb="FFFFCC66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B3A2C7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009999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FF"/>
        </patternFill>
      </fill>
    </dxf>
    <dxf>
      <fill>
        <patternFill>
          <bgColor rgb="FFFF0000"/>
        </patternFill>
      </fill>
    </dxf>
    <dxf>
      <fill>
        <patternFill patternType="solid">
          <fgColor rgb="FFE46C0A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D9D9D9"/>
        </patternFill>
      </fill>
    </dxf>
    <dxf>
      <fill>
        <patternFill patternType="solid">
          <fgColor rgb="FF339933"/>
        </patternFill>
      </fill>
    </dxf>
    <dxf>
      <fill>
        <patternFill patternType="solid">
          <fgColor rgb="FF604A7B"/>
        </patternFill>
      </fill>
    </dxf>
    <dxf>
      <font>
        <color rgb="FF339933"/>
      </font>
    </dxf>
    <dxf>
      <font>
        <color rgb="FF339933"/>
      </font>
    </dxf>
    <dxf>
      <font>
        <color rgb="FF339933"/>
      </font>
    </dxf>
    <dxf>
      <font>
        <color rgb="FF339933"/>
      </font>
    </dxf>
    <dxf>
      <font>
        <color rgb="FF604A7B"/>
      </font>
    </dxf>
    <dxf>
      <font>
        <color rgb="FF604A7B"/>
      </font>
    </dxf>
    <dxf>
      <font>
        <color rgb="FF604A7B"/>
      </font>
    </dxf>
    <dxf>
      <font>
        <color rgb="FF604A7B"/>
      </font>
    </dxf>
    <dxf>
      <font>
        <color rgb="FF339933"/>
      </font>
    </dxf>
    <dxf>
      <font>
        <color rgb="FF403152"/>
      </font>
    </dxf>
    <dxf>
      <font>
        <color rgb="FF339933"/>
      </font>
    </dxf>
    <dxf>
      <font>
        <color rgb="FF403152"/>
      </font>
    </dxf>
    <dxf>
      <font>
        <color rgb="FF339933"/>
      </font>
    </dxf>
    <dxf>
      <font>
        <color rgb="FF403152"/>
      </font>
    </dxf>
    <dxf>
      <font>
        <color rgb="FF339933"/>
      </font>
    </dxf>
    <dxf>
      <font>
        <color rgb="FF403152"/>
      </font>
    </dxf>
    <dxf>
      <font>
        <color rgb="FF339933"/>
      </font>
    </dxf>
    <dxf>
      <font>
        <color rgb="FF403152"/>
      </font>
    </dxf>
    <dxf>
      <font>
        <color rgb="FF339933"/>
      </font>
    </dxf>
    <dxf>
      <font>
        <color rgb="FF403152"/>
      </font>
    </dxf>
    <dxf>
      <font>
        <color rgb="FF339933"/>
      </font>
    </dxf>
    <dxf>
      <font>
        <color rgb="FF403152"/>
      </font>
    </dxf>
    <dxf>
      <font>
        <color rgb="FF339933"/>
      </font>
    </dxf>
    <dxf>
      <font>
        <color rgb="FF403152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F6633"/>
      <rgbColor rgb="FF800080"/>
      <rgbColor rgb="FF009999"/>
      <rgbColor rgb="FFBFBFBF"/>
      <rgbColor rgb="FF616B4D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B050"/>
      <rgbColor rgb="FF0000FF"/>
      <rgbColor rgb="FF00CCFF"/>
      <rgbColor rgb="FFD9D9D9"/>
      <rgbColor rgb="FFD7E4BD"/>
      <rgbColor rgb="FFFFFF99"/>
      <rgbColor rgb="FFC3D69B"/>
      <rgbColor rgb="FFFF99CC"/>
      <rgbColor rgb="FFB3A2C7"/>
      <rgbColor rgb="FFFFCC66"/>
      <rgbColor rgb="FF3366FF"/>
      <rgbColor rgb="FF33CCCC"/>
      <rgbColor rgb="FF99CC00"/>
      <rgbColor rgb="FFFFCC00"/>
      <rgbColor rgb="FFFF9900"/>
      <rgbColor rgb="FFE46C0A"/>
      <rgbColor rgb="FF604A7B"/>
      <rgbColor rgb="FF969696"/>
      <rgbColor rgb="FF003366"/>
      <rgbColor rgb="FF339933"/>
      <rgbColor rgb="FF003300"/>
      <rgbColor rgb="FF333300"/>
      <rgbColor rgb="FF993300"/>
      <rgbColor rgb="FF993366"/>
      <rgbColor rgb="FF333399"/>
      <rgbColor rgb="FF40315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C27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1" ySplit="0" topLeftCell="B1" activePane="topRight" state="frozen"/>
      <selection pane="topLeft" activeCell="A1" activeCellId="0" sqref="A1"/>
      <selection pane="topRight" activeCell="B17" activeCellId="0" sqref="B17"/>
    </sheetView>
  </sheetViews>
  <sheetFormatPr defaultColWidth="11.8515625" defaultRowHeight="15" zeroHeight="false" outlineLevelRow="0" outlineLevelCol="0"/>
  <cols>
    <col collapsed="false" customWidth="true" hidden="false" outlineLevel="0" max="1" min="1" style="1" width="6.52"/>
    <col collapsed="false" customWidth="true" hidden="false" outlineLevel="0" max="2" min="2" style="2" width="30.98"/>
    <col collapsed="false" customWidth="true" hidden="false" outlineLevel="0" max="3" min="3" style="1" width="90.55"/>
    <col collapsed="false" customWidth="false" hidden="false" outlineLevel="0" max="16384" min="4" style="1" width="11.84"/>
  </cols>
  <sheetData>
    <row r="2" customFormat="false" ht="58.5" hidden="false" customHeight="true" outlineLevel="0" collapsed="false">
      <c r="B2" s="3" t="s">
        <v>0</v>
      </c>
      <c r="C2" s="3"/>
    </row>
    <row r="5" customFormat="false" ht="15" hidden="false" customHeight="false" outlineLevel="0" collapsed="false">
      <c r="A5" s="4" t="s">
        <v>1</v>
      </c>
    </row>
    <row r="7" customFormat="false" ht="41.25" hidden="false" customHeight="true" outlineLevel="0" collapsed="false">
      <c r="B7" s="5" t="s">
        <v>2</v>
      </c>
      <c r="C7" s="1" t="s">
        <v>3</v>
      </c>
    </row>
    <row r="8" s="1" customFormat="true" ht="6" hidden="false" customHeight="true" outlineLevel="0" collapsed="false"/>
    <row r="9" customFormat="false" ht="43.5" hidden="false" customHeight="true" outlineLevel="0" collapsed="false">
      <c r="B9" s="6" t="s">
        <v>4</v>
      </c>
      <c r="C9" s="1" t="s">
        <v>5</v>
      </c>
    </row>
    <row r="10" s="1" customFormat="true" ht="5.25" hidden="false" customHeight="true" outlineLevel="0" collapsed="false"/>
    <row r="11" customFormat="false" ht="42" hidden="false" customHeight="true" outlineLevel="0" collapsed="false">
      <c r="B11" s="7" t="s">
        <v>6</v>
      </c>
      <c r="C11" s="1" t="s">
        <v>7</v>
      </c>
    </row>
    <row r="12" customFormat="false" ht="6" hidden="false" customHeight="true" outlineLevel="0" collapsed="false"/>
    <row r="13" customFormat="false" ht="15" hidden="false" customHeight="false" outlineLevel="0" collapsed="false">
      <c r="B13" s="8" t="s">
        <v>8</v>
      </c>
      <c r="C13" s="1" t="s">
        <v>9</v>
      </c>
    </row>
    <row r="14" customFormat="false" ht="40.5" hidden="false" customHeight="true" outlineLevel="0" collapsed="false"/>
    <row r="15" customFormat="false" ht="15" hidden="false" customHeight="false" outlineLevel="0" collapsed="false">
      <c r="A15" s="4" t="s">
        <v>10</v>
      </c>
    </row>
    <row r="16" customFormat="false" ht="7.5" hidden="false" customHeight="true" outlineLevel="0" collapsed="false"/>
    <row r="17" customFormat="false" ht="21.75" hidden="false" customHeight="true" outlineLevel="0" collapsed="false">
      <c r="B17" s="3" t="s">
        <v>11</v>
      </c>
      <c r="C17" s="3"/>
    </row>
    <row r="18" customFormat="false" ht="30" hidden="false" customHeight="true" outlineLevel="0" collapsed="false">
      <c r="C18" s="2" t="s">
        <v>12</v>
      </c>
    </row>
    <row r="19" s="1" customFormat="true" ht="30" hidden="false" customHeight="false" outlineLevel="0" collapsed="false">
      <c r="C19" s="2" t="s">
        <v>13</v>
      </c>
    </row>
    <row r="20" s="1" customFormat="true" ht="30" hidden="false" customHeight="false" outlineLevel="0" collapsed="false">
      <c r="C20" s="2" t="s">
        <v>14</v>
      </c>
    </row>
    <row r="21" customFormat="false" ht="36" hidden="false" customHeight="true" outlineLevel="0" collapsed="false">
      <c r="B21" s="3" t="s">
        <v>15</v>
      </c>
      <c r="C21" s="3"/>
    </row>
    <row r="22" customFormat="false" ht="15" hidden="false" customHeight="true" outlineLevel="0" collapsed="false">
      <c r="B22" s="3" t="s">
        <v>16</v>
      </c>
      <c r="C22" s="3"/>
    </row>
    <row r="23" customFormat="false" ht="30" hidden="false" customHeight="false" outlineLevel="0" collapsed="false">
      <c r="C23" s="2" t="s">
        <v>17</v>
      </c>
    </row>
    <row r="24" customFormat="false" ht="30" hidden="false" customHeight="false" outlineLevel="0" collapsed="false">
      <c r="C24" s="2" t="s">
        <v>18</v>
      </c>
    </row>
    <row r="25" customFormat="false" ht="15" hidden="false" customHeight="false" outlineLevel="0" collapsed="false">
      <c r="C25" s="2"/>
    </row>
    <row r="26" customFormat="false" ht="15" hidden="false" customHeight="false" outlineLevel="0" collapsed="false">
      <c r="B26" s="3"/>
      <c r="C26" s="3"/>
    </row>
    <row r="27" customFormat="false" ht="15" hidden="false" customHeight="false" outlineLevel="0" collapsed="false">
      <c r="B27" s="3"/>
      <c r="C27" s="3"/>
    </row>
  </sheetData>
  <mergeCells count="6">
    <mergeCell ref="B2:C2"/>
    <mergeCell ref="B17:C17"/>
    <mergeCell ref="B21:C21"/>
    <mergeCell ref="B22:C22"/>
    <mergeCell ref="B26:C26"/>
    <mergeCell ref="B27:C2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554"/>
  <sheetViews>
    <sheetView showFormulas="false" showGridLines="false" showRowColHeaders="true" showZeros="true" rightToLeft="false" tabSelected="false" showOutlineSymbols="true" defaultGridColor="true" view="normal" topLeftCell="B1" colorId="64" zoomScale="80" zoomScaleNormal="80" zoomScalePageLayoutView="100" workbookViewId="0">
      <selection pane="topLeft" activeCell="B1" activeCellId="0" sqref="B1"/>
    </sheetView>
  </sheetViews>
  <sheetFormatPr defaultColWidth="13.4921875" defaultRowHeight="15" zeroHeight="false" outlineLevelRow="0" outlineLevelCol="0"/>
  <cols>
    <col collapsed="false" customWidth="true" hidden="true" outlineLevel="0" max="1" min="1" style="9" width="11.95"/>
    <col collapsed="false" customWidth="false" hidden="false" outlineLevel="0" max="2" min="2" style="9" width="13.49"/>
    <col collapsed="false" customWidth="true" hidden="false" outlineLevel="0" max="3" min="3" style="10" width="46.68"/>
    <col collapsed="false" customWidth="false" hidden="false" outlineLevel="0" max="4" min="4" style="11" width="13.49"/>
    <col collapsed="false" customWidth="true" hidden="false" outlineLevel="0" max="5" min="5" style="11" width="13.78"/>
    <col collapsed="false" customWidth="false" hidden="false" outlineLevel="0" max="6" min="6" style="9" width="13.49"/>
    <col collapsed="false" customWidth="true" hidden="false" outlineLevel="0" max="7" min="7" style="12" width="54.56"/>
    <col collapsed="false" customWidth="false" hidden="false" outlineLevel="0" max="9" min="8" style="11" width="13.49"/>
    <col collapsed="false" customWidth="true" hidden="false" outlineLevel="0" max="10" min="10" style="13" width="2.96"/>
    <col collapsed="false" customWidth="false" hidden="false" outlineLevel="0" max="12" min="11" style="11" width="13.49"/>
    <col collapsed="false" customWidth="false" hidden="false" outlineLevel="0" max="16384" min="13" style="13" width="13.49"/>
  </cols>
  <sheetData>
    <row r="1" customFormat="false" ht="56.25" hidden="false" customHeight="true" outlineLevel="0" collapsed="false">
      <c r="B1" s="14" t="s">
        <v>19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="13" customFormat="true" ht="5.25" hidden="false" customHeight="true" outlineLevel="0" collapsed="false">
      <c r="A2" s="9"/>
    </row>
    <row r="3" customFormat="false" ht="15.75" hidden="false" customHeight="true" outlineLevel="0" collapsed="false">
      <c r="B3" s="15"/>
      <c r="C3" s="16" t="s">
        <v>20</v>
      </c>
      <c r="D3" s="17"/>
      <c r="E3" s="17"/>
      <c r="F3" s="17"/>
      <c r="G3" s="17"/>
      <c r="H3" s="17"/>
      <c r="I3" s="17"/>
      <c r="J3" s="15"/>
      <c r="K3" s="15"/>
      <c r="L3" s="15"/>
    </row>
    <row r="4" customFormat="false" ht="15.75" hidden="false" customHeight="true" outlineLevel="0" collapsed="false">
      <c r="B4" s="15"/>
      <c r="C4" s="16" t="s">
        <v>21</v>
      </c>
      <c r="D4" s="16" t="s">
        <v>22</v>
      </c>
      <c r="E4" s="16"/>
      <c r="F4" s="16"/>
      <c r="G4" s="16"/>
      <c r="H4" s="16"/>
      <c r="I4" s="16"/>
      <c r="J4" s="15"/>
      <c r="K4" s="15"/>
      <c r="L4" s="15"/>
    </row>
    <row r="5" customFormat="false" ht="15.75" hidden="false" customHeight="true" outlineLevel="0" collapsed="false">
      <c r="B5" s="15"/>
      <c r="C5" s="16" t="s">
        <v>23</v>
      </c>
      <c r="D5" s="17"/>
      <c r="E5" s="17"/>
      <c r="F5" s="17"/>
      <c r="G5" s="17"/>
      <c r="H5" s="17"/>
      <c r="I5" s="17"/>
      <c r="J5" s="15"/>
      <c r="K5" s="15"/>
      <c r="L5" s="15"/>
    </row>
    <row r="6" customFormat="false" ht="7.5" hidden="false" customHeight="true" outlineLevel="0" collapsed="false"/>
    <row r="7" customFormat="false" ht="45.75" hidden="false" customHeight="true" outlineLevel="0" collapsed="false">
      <c r="A7" s="18" t="s">
        <v>24</v>
      </c>
      <c r="B7" s="18"/>
      <c r="C7" s="18"/>
      <c r="D7" s="18"/>
      <c r="E7" s="18"/>
      <c r="F7" s="19" t="s">
        <v>25</v>
      </c>
      <c r="G7" s="19"/>
      <c r="H7" s="19"/>
      <c r="I7" s="19"/>
      <c r="K7" s="20" t="s">
        <v>26</v>
      </c>
      <c r="L7" s="20"/>
    </row>
    <row r="8" s="29" customFormat="true" ht="63" hidden="false" customHeight="false" outlineLevel="0" collapsed="false">
      <c r="A8" s="21" t="s">
        <v>27</v>
      </c>
      <c r="B8" s="22" t="s">
        <v>28</v>
      </c>
      <c r="C8" s="22" t="s">
        <v>29</v>
      </c>
      <c r="D8" s="23" t="s">
        <v>30</v>
      </c>
      <c r="E8" s="24" t="s">
        <v>31</v>
      </c>
      <c r="F8" s="25" t="s">
        <v>32</v>
      </c>
      <c r="G8" s="26" t="s">
        <v>33</v>
      </c>
      <c r="H8" s="27" t="s">
        <v>30</v>
      </c>
      <c r="I8" s="28" t="s">
        <v>31</v>
      </c>
      <c r="K8" s="30" t="s">
        <v>34</v>
      </c>
      <c r="L8" s="30" t="s">
        <v>35</v>
      </c>
    </row>
    <row r="9" customFormat="false" ht="30" hidden="false" customHeight="false" outlineLevel="0" collapsed="false">
      <c r="A9" s="31" t="n">
        <v>102100</v>
      </c>
      <c r="B9" s="32" t="n">
        <v>1021</v>
      </c>
      <c r="C9" s="33" t="s">
        <v>36</v>
      </c>
      <c r="D9" s="34"/>
      <c r="E9" s="35"/>
      <c r="F9" s="36" t="n">
        <v>104110</v>
      </c>
      <c r="G9" s="37" t="s">
        <v>37</v>
      </c>
      <c r="H9" s="38"/>
      <c r="I9" s="39"/>
      <c r="J9" s="40"/>
      <c r="K9" s="41"/>
      <c r="L9" s="41"/>
    </row>
    <row r="10" customFormat="false" ht="30" hidden="false" customHeight="false" outlineLevel="0" collapsed="false">
      <c r="A10" s="42"/>
      <c r="B10" s="43"/>
      <c r="C10" s="44"/>
      <c r="D10" s="45"/>
      <c r="E10" s="46"/>
      <c r="F10" s="47" t="n">
        <v>104910</v>
      </c>
      <c r="G10" s="48" t="s">
        <v>38</v>
      </c>
      <c r="H10" s="49"/>
      <c r="I10" s="50"/>
      <c r="J10" s="51"/>
      <c r="K10" s="52"/>
      <c r="L10" s="53"/>
    </row>
    <row r="11" customFormat="false" ht="30" hidden="false" customHeight="true" outlineLevel="0" collapsed="false">
      <c r="A11" s="54" t="n">
        <v>102200</v>
      </c>
      <c r="B11" s="55" t="n">
        <v>1022</v>
      </c>
      <c r="C11" s="56" t="s">
        <v>39</v>
      </c>
      <c r="D11" s="34"/>
      <c r="E11" s="57"/>
      <c r="F11" s="58" t="n">
        <v>134120</v>
      </c>
      <c r="G11" s="59" t="s">
        <v>40</v>
      </c>
      <c r="H11" s="38"/>
      <c r="I11" s="60"/>
      <c r="K11" s="61"/>
      <c r="L11" s="41"/>
    </row>
    <row r="12" customFormat="false" ht="30" hidden="false" customHeight="true" outlineLevel="0" collapsed="false">
      <c r="A12" s="54"/>
      <c r="B12" s="62"/>
      <c r="C12" s="63"/>
      <c r="D12" s="45"/>
      <c r="E12" s="46"/>
      <c r="F12" s="58" t="n">
        <v>134920</v>
      </c>
      <c r="G12" s="59" t="s">
        <v>41</v>
      </c>
      <c r="H12" s="49"/>
      <c r="I12" s="50"/>
      <c r="K12" s="61"/>
      <c r="L12" s="53"/>
    </row>
    <row r="13" customFormat="false" ht="30" hidden="false" customHeight="false" outlineLevel="0" collapsed="false">
      <c r="A13" s="54" t="n">
        <v>102300</v>
      </c>
      <c r="B13" s="55" t="n">
        <v>1023</v>
      </c>
      <c r="C13" s="56" t="s">
        <v>42</v>
      </c>
      <c r="D13" s="34"/>
      <c r="E13" s="57"/>
      <c r="F13" s="58" t="n">
        <v>134130</v>
      </c>
      <c r="G13" s="59" t="s">
        <v>43</v>
      </c>
      <c r="H13" s="34"/>
      <c r="I13" s="60"/>
      <c r="K13" s="61"/>
      <c r="L13" s="52"/>
    </row>
    <row r="14" customFormat="false" ht="30" hidden="false" customHeight="false" outlineLevel="0" collapsed="false">
      <c r="A14" s="54"/>
      <c r="B14" s="62"/>
      <c r="C14" s="63"/>
      <c r="D14" s="45"/>
      <c r="E14" s="46"/>
      <c r="F14" s="58" t="n">
        <v>134930</v>
      </c>
      <c r="G14" s="59" t="s">
        <v>44</v>
      </c>
      <c r="H14" s="49"/>
      <c r="I14" s="50"/>
      <c r="K14" s="61"/>
      <c r="L14" s="53"/>
    </row>
    <row r="15" customFormat="false" ht="30" hidden="false" customHeight="false" outlineLevel="0" collapsed="false">
      <c r="A15" s="54" t="n">
        <v>102400</v>
      </c>
      <c r="B15" s="55" t="n">
        <v>1024</v>
      </c>
      <c r="C15" s="56" t="s">
        <v>45</v>
      </c>
      <c r="D15" s="34"/>
      <c r="E15" s="57"/>
      <c r="F15" s="58" t="n">
        <v>134180</v>
      </c>
      <c r="G15" s="64" t="s">
        <v>46</v>
      </c>
      <c r="H15" s="65"/>
      <c r="I15" s="60"/>
      <c r="K15" s="61"/>
      <c r="L15" s="52"/>
    </row>
    <row r="16" customFormat="false" ht="30" hidden="false" customHeight="false" outlineLevel="0" collapsed="false">
      <c r="A16" s="66"/>
      <c r="B16" s="62"/>
      <c r="C16" s="63"/>
      <c r="D16" s="45"/>
      <c r="E16" s="46"/>
      <c r="F16" s="67" t="n">
        <v>134980</v>
      </c>
      <c r="G16" s="68" t="s">
        <v>47</v>
      </c>
      <c r="H16" s="49"/>
      <c r="I16" s="50"/>
      <c r="K16" s="69"/>
      <c r="L16" s="53"/>
    </row>
    <row r="17" customFormat="false" ht="30" hidden="false" customHeight="false" outlineLevel="0" collapsed="false">
      <c r="A17" s="66" t="n">
        <v>102700</v>
      </c>
      <c r="B17" s="55" t="n">
        <v>1027</v>
      </c>
      <c r="C17" s="56" t="s">
        <v>48</v>
      </c>
      <c r="D17" s="34"/>
      <c r="E17" s="57"/>
      <c r="F17" s="70" t="n">
        <v>104110</v>
      </c>
      <c r="G17" s="71" t="s">
        <v>37</v>
      </c>
      <c r="H17" s="72"/>
      <c r="I17" s="60"/>
      <c r="K17" s="69"/>
      <c r="L17" s="52"/>
    </row>
    <row r="18" customFormat="false" ht="30" hidden="false" customHeight="false" outlineLevel="0" collapsed="false">
      <c r="A18" s="66"/>
      <c r="B18" s="62"/>
      <c r="C18" s="63"/>
      <c r="D18" s="45"/>
      <c r="E18" s="46"/>
      <c r="F18" s="70" t="n">
        <v>104910</v>
      </c>
      <c r="G18" s="71" t="s">
        <v>38</v>
      </c>
      <c r="H18" s="49"/>
      <c r="I18" s="50"/>
      <c r="K18" s="69"/>
      <c r="L18" s="53"/>
    </row>
    <row r="19" customFormat="false" ht="30" hidden="false" customHeight="false" outlineLevel="0" collapsed="false">
      <c r="A19" s="66" t="n">
        <v>103100</v>
      </c>
      <c r="B19" s="55" t="n">
        <v>1031</v>
      </c>
      <c r="C19" s="56" t="s">
        <v>49</v>
      </c>
      <c r="D19" s="34"/>
      <c r="E19" s="57"/>
      <c r="F19" s="70" t="n">
        <v>104120</v>
      </c>
      <c r="G19" s="71" t="s">
        <v>50</v>
      </c>
      <c r="H19" s="72"/>
      <c r="I19" s="60"/>
      <c r="K19" s="73"/>
      <c r="L19" s="52"/>
    </row>
    <row r="20" customFormat="false" ht="30" hidden="false" customHeight="false" outlineLevel="0" collapsed="false">
      <c r="A20" s="66"/>
      <c r="B20" s="62"/>
      <c r="C20" s="63"/>
      <c r="D20" s="45"/>
      <c r="E20" s="46"/>
      <c r="F20" s="67" t="n">
        <v>104920</v>
      </c>
      <c r="G20" s="74" t="s">
        <v>51</v>
      </c>
      <c r="H20" s="49"/>
      <c r="I20" s="50"/>
      <c r="K20" s="73"/>
      <c r="L20" s="53"/>
    </row>
    <row r="21" customFormat="false" ht="30" hidden="false" customHeight="false" outlineLevel="0" collapsed="false">
      <c r="A21" s="54" t="n">
        <v>103200</v>
      </c>
      <c r="B21" s="75" t="n">
        <v>1032</v>
      </c>
      <c r="C21" s="76" t="s">
        <v>52</v>
      </c>
      <c r="D21" s="38"/>
      <c r="E21" s="77"/>
      <c r="F21" s="58" t="n">
        <v>134120</v>
      </c>
      <c r="G21" s="59" t="s">
        <v>53</v>
      </c>
      <c r="H21" s="45"/>
      <c r="I21" s="60"/>
      <c r="K21" s="61"/>
      <c r="L21" s="78"/>
    </row>
    <row r="22" customFormat="false" ht="30" hidden="false" customHeight="false" outlineLevel="0" collapsed="false">
      <c r="A22" s="54" t="n">
        <v>103300</v>
      </c>
      <c r="B22" s="75" t="n">
        <v>1033</v>
      </c>
      <c r="C22" s="76" t="s">
        <v>54</v>
      </c>
      <c r="D22" s="38"/>
      <c r="E22" s="77"/>
      <c r="F22" s="58" t="n">
        <v>134130</v>
      </c>
      <c r="G22" s="59" t="s">
        <v>55</v>
      </c>
      <c r="H22" s="38"/>
      <c r="I22" s="60"/>
      <c r="K22" s="61"/>
      <c r="L22" s="78"/>
    </row>
    <row r="23" customFormat="false" ht="30" hidden="false" customHeight="false" outlineLevel="0" collapsed="false">
      <c r="A23" s="66" t="n">
        <v>103400</v>
      </c>
      <c r="B23" s="55" t="n">
        <v>1034</v>
      </c>
      <c r="C23" s="56" t="s">
        <v>56</v>
      </c>
      <c r="D23" s="34"/>
      <c r="E23" s="57"/>
      <c r="F23" s="79" t="n">
        <v>134180</v>
      </c>
      <c r="G23" s="80" t="s">
        <v>57</v>
      </c>
      <c r="H23" s="81"/>
      <c r="I23" s="60"/>
      <c r="K23" s="73"/>
      <c r="L23" s="78"/>
    </row>
    <row r="24" customFormat="false" ht="30" hidden="false" customHeight="false" outlineLevel="0" collapsed="false">
      <c r="A24" s="82" t="n">
        <v>103500</v>
      </c>
      <c r="B24" s="75" t="n">
        <v>1035</v>
      </c>
      <c r="C24" s="76" t="s">
        <v>58</v>
      </c>
      <c r="D24" s="38"/>
      <c r="E24" s="77"/>
      <c r="F24" s="58" t="n">
        <v>134180</v>
      </c>
      <c r="G24" s="59" t="s">
        <v>59</v>
      </c>
      <c r="H24" s="38"/>
      <c r="I24" s="60"/>
      <c r="K24" s="61"/>
      <c r="L24" s="78"/>
    </row>
    <row r="25" customFormat="false" ht="45" hidden="false" customHeight="false" outlineLevel="0" collapsed="false">
      <c r="A25" s="82" t="n">
        <v>131100</v>
      </c>
      <c r="B25" s="75" t="n">
        <v>1311</v>
      </c>
      <c r="C25" s="76" t="s">
        <v>60</v>
      </c>
      <c r="D25" s="38"/>
      <c r="E25" s="77"/>
      <c r="F25" s="58" t="n">
        <v>104110</v>
      </c>
      <c r="G25" s="59" t="s">
        <v>61</v>
      </c>
      <c r="H25" s="38"/>
      <c r="I25" s="60"/>
      <c r="K25" s="61"/>
      <c r="L25" s="78"/>
    </row>
    <row r="26" customFormat="false" ht="30" hidden="false" customHeight="false" outlineLevel="0" collapsed="false">
      <c r="A26" s="54" t="n">
        <v>131200</v>
      </c>
      <c r="B26" s="75" t="n">
        <v>1312</v>
      </c>
      <c r="C26" s="76" t="s">
        <v>62</v>
      </c>
      <c r="D26" s="38"/>
      <c r="E26" s="77"/>
      <c r="F26" s="58" t="n">
        <v>134120</v>
      </c>
      <c r="G26" s="59" t="s">
        <v>53</v>
      </c>
      <c r="H26" s="38"/>
      <c r="I26" s="60"/>
      <c r="K26" s="61"/>
      <c r="L26" s="78"/>
    </row>
    <row r="27" customFormat="false" ht="30" hidden="false" customHeight="false" outlineLevel="0" collapsed="false">
      <c r="A27" s="54" t="n">
        <v>131300</v>
      </c>
      <c r="B27" s="75" t="n">
        <v>1313</v>
      </c>
      <c r="C27" s="76" t="s">
        <v>63</v>
      </c>
      <c r="D27" s="38"/>
      <c r="E27" s="77"/>
      <c r="F27" s="58" t="n">
        <v>134130</v>
      </c>
      <c r="G27" s="59" t="s">
        <v>55</v>
      </c>
      <c r="H27" s="38"/>
      <c r="I27" s="60"/>
      <c r="K27" s="61"/>
      <c r="L27" s="78"/>
    </row>
    <row r="28" customFormat="false" ht="30" hidden="false" customHeight="false" outlineLevel="0" collapsed="false">
      <c r="A28" s="54" t="n">
        <v>131400</v>
      </c>
      <c r="B28" s="75" t="n">
        <v>1314</v>
      </c>
      <c r="C28" s="76" t="s">
        <v>64</v>
      </c>
      <c r="D28" s="38"/>
      <c r="E28" s="77"/>
      <c r="F28" s="58" t="n">
        <v>134140</v>
      </c>
      <c r="G28" s="59" t="s">
        <v>65</v>
      </c>
      <c r="H28" s="38"/>
      <c r="I28" s="60"/>
      <c r="K28" s="61"/>
      <c r="L28" s="78"/>
    </row>
    <row r="29" customFormat="false" ht="30" hidden="false" customHeight="false" outlineLevel="0" collapsed="false">
      <c r="A29" s="54" t="n">
        <v>131500</v>
      </c>
      <c r="B29" s="75" t="n">
        <v>1315</v>
      </c>
      <c r="C29" s="76" t="s">
        <v>66</v>
      </c>
      <c r="D29" s="38"/>
      <c r="E29" s="77"/>
      <c r="F29" s="58" t="n">
        <v>134150</v>
      </c>
      <c r="G29" s="59" t="s">
        <v>67</v>
      </c>
      <c r="H29" s="38"/>
      <c r="I29" s="60"/>
      <c r="K29" s="61"/>
      <c r="L29" s="78"/>
    </row>
    <row r="30" customFormat="false" ht="30" hidden="false" customHeight="false" outlineLevel="0" collapsed="false">
      <c r="A30" s="66" t="n">
        <v>131600</v>
      </c>
      <c r="B30" s="55" t="n">
        <v>1316</v>
      </c>
      <c r="C30" s="56" t="s">
        <v>68</v>
      </c>
      <c r="D30" s="34"/>
      <c r="E30" s="57"/>
      <c r="F30" s="70" t="n">
        <v>134170</v>
      </c>
      <c r="G30" s="71" t="s">
        <v>69</v>
      </c>
      <c r="H30" s="81"/>
      <c r="I30" s="60"/>
      <c r="K30" s="73"/>
      <c r="L30" s="78"/>
    </row>
    <row r="31" customFormat="false" ht="30" hidden="false" customHeight="false" outlineLevel="0" collapsed="false">
      <c r="A31" s="54" t="n">
        <v>131810</v>
      </c>
      <c r="B31" s="75" t="n">
        <v>13181</v>
      </c>
      <c r="C31" s="76" t="s">
        <v>70</v>
      </c>
      <c r="D31" s="38"/>
      <c r="E31" s="77"/>
      <c r="F31" s="58" t="n">
        <v>134180</v>
      </c>
      <c r="G31" s="59" t="s">
        <v>59</v>
      </c>
      <c r="H31" s="38"/>
      <c r="I31" s="60"/>
      <c r="K31" s="61"/>
      <c r="L31" s="78"/>
    </row>
    <row r="32" customFormat="false" ht="30" hidden="false" customHeight="false" outlineLevel="0" collapsed="false">
      <c r="A32" s="54" t="n">
        <v>131820</v>
      </c>
      <c r="B32" s="75" t="n">
        <v>13182</v>
      </c>
      <c r="C32" s="76" t="s">
        <v>71</v>
      </c>
      <c r="D32" s="38"/>
      <c r="E32" s="77"/>
      <c r="F32" s="58" t="n">
        <v>134180</v>
      </c>
      <c r="G32" s="59" t="s">
        <v>59</v>
      </c>
      <c r="H32" s="38"/>
      <c r="I32" s="60"/>
      <c r="K32" s="61"/>
      <c r="L32" s="78"/>
    </row>
    <row r="33" customFormat="false" ht="30" hidden="false" customHeight="false" outlineLevel="0" collapsed="false">
      <c r="A33" s="54" t="n">
        <v>131830</v>
      </c>
      <c r="B33" s="75" t="n">
        <v>13183</v>
      </c>
      <c r="C33" s="76" t="s">
        <v>72</v>
      </c>
      <c r="D33" s="38"/>
      <c r="E33" s="77"/>
      <c r="F33" s="58" t="n">
        <v>134180</v>
      </c>
      <c r="G33" s="59" t="s">
        <v>59</v>
      </c>
      <c r="H33" s="38"/>
      <c r="I33" s="60"/>
      <c r="K33" s="61"/>
      <c r="L33" s="78"/>
    </row>
    <row r="34" customFormat="false" ht="30" hidden="false" customHeight="false" outlineLevel="0" collapsed="false">
      <c r="A34" s="54" t="n">
        <v>131850</v>
      </c>
      <c r="B34" s="75" t="n">
        <v>13185</v>
      </c>
      <c r="C34" s="76" t="s">
        <v>73</v>
      </c>
      <c r="D34" s="38"/>
      <c r="E34" s="77"/>
      <c r="F34" s="58" t="n">
        <v>134180</v>
      </c>
      <c r="G34" s="59" t="s">
        <v>59</v>
      </c>
      <c r="H34" s="38"/>
      <c r="I34" s="60"/>
      <c r="K34" s="61"/>
      <c r="L34" s="78"/>
    </row>
    <row r="35" customFormat="false" ht="30" hidden="false" customHeight="false" outlineLevel="0" collapsed="false">
      <c r="A35" s="54" t="n">
        <v>131860</v>
      </c>
      <c r="B35" s="75" t="n">
        <v>13186</v>
      </c>
      <c r="C35" s="76" t="s">
        <v>74</v>
      </c>
      <c r="D35" s="38"/>
      <c r="E35" s="77"/>
      <c r="F35" s="58" t="n">
        <v>134180</v>
      </c>
      <c r="G35" s="59" t="s">
        <v>59</v>
      </c>
      <c r="H35" s="38"/>
      <c r="I35" s="60"/>
      <c r="K35" s="61"/>
      <c r="L35" s="78"/>
    </row>
    <row r="36" customFormat="false" ht="30" hidden="false" customHeight="false" outlineLevel="0" collapsed="false">
      <c r="A36" s="54" t="n">
        <v>131880</v>
      </c>
      <c r="B36" s="75" t="n">
        <v>13188</v>
      </c>
      <c r="C36" s="76" t="s">
        <v>75</v>
      </c>
      <c r="D36" s="38"/>
      <c r="E36" s="77"/>
      <c r="F36" s="58" t="n">
        <v>134180</v>
      </c>
      <c r="G36" s="59" t="s">
        <v>59</v>
      </c>
      <c r="H36" s="38"/>
      <c r="I36" s="60"/>
      <c r="K36" s="61"/>
      <c r="L36" s="78"/>
    </row>
    <row r="37" customFormat="false" ht="30" hidden="false" customHeight="false" outlineLevel="0" collapsed="false">
      <c r="A37" s="54" t="n">
        <v>138000</v>
      </c>
      <c r="B37" s="75" t="n">
        <v>138</v>
      </c>
      <c r="C37" s="76" t="s">
        <v>76</v>
      </c>
      <c r="D37" s="38"/>
      <c r="E37" s="77"/>
      <c r="F37" s="58" t="n">
        <v>134180</v>
      </c>
      <c r="G37" s="59" t="s">
        <v>59</v>
      </c>
      <c r="H37" s="38"/>
      <c r="I37" s="60"/>
      <c r="K37" s="61"/>
      <c r="L37" s="78"/>
    </row>
    <row r="38" customFormat="false" ht="30" hidden="false" customHeight="false" outlineLevel="0" collapsed="false">
      <c r="A38" s="66" t="n">
        <v>139000</v>
      </c>
      <c r="B38" s="55" t="n">
        <v>139</v>
      </c>
      <c r="C38" s="56" t="s">
        <v>77</v>
      </c>
      <c r="D38" s="83"/>
      <c r="E38" s="84"/>
      <c r="F38" s="70" t="n">
        <v>104910</v>
      </c>
      <c r="G38" s="71" t="s">
        <v>78</v>
      </c>
      <c r="H38" s="85"/>
      <c r="I38" s="81"/>
      <c r="K38" s="73"/>
      <c r="L38" s="86"/>
    </row>
    <row r="39" customFormat="false" ht="30" hidden="false" customHeight="false" outlineLevel="0" collapsed="false">
      <c r="A39" s="87" t="n">
        <v>139000</v>
      </c>
      <c r="B39" s="88" t="n">
        <v>139</v>
      </c>
      <c r="C39" s="89" t="s">
        <v>77</v>
      </c>
      <c r="D39" s="65"/>
      <c r="E39" s="90"/>
      <c r="F39" s="91" t="n">
        <v>134920</v>
      </c>
      <c r="G39" s="92" t="s">
        <v>79</v>
      </c>
      <c r="H39" s="49"/>
      <c r="I39" s="50"/>
      <c r="K39" s="93"/>
      <c r="L39" s="94"/>
    </row>
    <row r="40" customFormat="false" ht="30" hidden="false" customHeight="false" outlineLevel="0" collapsed="false">
      <c r="A40" s="87" t="n">
        <v>139000</v>
      </c>
      <c r="B40" s="88" t="n">
        <v>139</v>
      </c>
      <c r="C40" s="89" t="s">
        <v>77</v>
      </c>
      <c r="D40" s="65"/>
      <c r="E40" s="90"/>
      <c r="F40" s="91" t="n">
        <v>134930</v>
      </c>
      <c r="G40" s="92" t="s">
        <v>80</v>
      </c>
      <c r="H40" s="49"/>
      <c r="I40" s="50"/>
      <c r="K40" s="93"/>
      <c r="L40" s="94"/>
    </row>
    <row r="41" customFormat="false" ht="30" hidden="false" customHeight="false" outlineLevel="0" collapsed="false">
      <c r="A41" s="87" t="n">
        <v>139000</v>
      </c>
      <c r="B41" s="88" t="n">
        <v>139</v>
      </c>
      <c r="C41" s="89" t="s">
        <v>77</v>
      </c>
      <c r="D41" s="65"/>
      <c r="E41" s="90"/>
      <c r="F41" s="91" t="n">
        <v>134940</v>
      </c>
      <c r="G41" s="92" t="s">
        <v>81</v>
      </c>
      <c r="H41" s="49"/>
      <c r="I41" s="50"/>
      <c r="K41" s="93"/>
      <c r="L41" s="94"/>
    </row>
    <row r="42" customFormat="false" ht="30" hidden="false" customHeight="false" outlineLevel="0" collapsed="false">
      <c r="A42" s="87" t="n">
        <v>139000</v>
      </c>
      <c r="B42" s="88" t="n">
        <v>139</v>
      </c>
      <c r="C42" s="89" t="s">
        <v>77</v>
      </c>
      <c r="D42" s="65"/>
      <c r="E42" s="90"/>
      <c r="F42" s="91" t="n">
        <v>134950</v>
      </c>
      <c r="G42" s="92" t="s">
        <v>82</v>
      </c>
      <c r="H42" s="49"/>
      <c r="I42" s="50"/>
      <c r="K42" s="93"/>
      <c r="L42" s="94"/>
    </row>
    <row r="43" customFormat="false" ht="30" hidden="false" customHeight="false" outlineLevel="0" collapsed="false">
      <c r="A43" s="87" t="n">
        <v>139000</v>
      </c>
      <c r="B43" s="88" t="n">
        <v>139</v>
      </c>
      <c r="C43" s="89" t="s">
        <v>77</v>
      </c>
      <c r="D43" s="65"/>
      <c r="E43" s="90"/>
      <c r="F43" s="91" t="n">
        <v>134970</v>
      </c>
      <c r="G43" s="92" t="s">
        <v>83</v>
      </c>
      <c r="H43" s="49"/>
      <c r="I43" s="50"/>
      <c r="K43" s="93"/>
      <c r="L43" s="94"/>
    </row>
    <row r="44" customFormat="false" ht="30" hidden="false" customHeight="false" outlineLevel="0" collapsed="false">
      <c r="A44" s="95" t="n">
        <v>139000</v>
      </c>
      <c r="B44" s="96" t="n">
        <v>139</v>
      </c>
      <c r="C44" s="97" t="s">
        <v>77</v>
      </c>
      <c r="D44" s="98"/>
      <c r="E44" s="99"/>
      <c r="F44" s="100" t="n">
        <v>134980</v>
      </c>
      <c r="G44" s="101" t="s">
        <v>47</v>
      </c>
      <c r="H44" s="102"/>
      <c r="I44" s="103"/>
      <c r="J44" s="104"/>
      <c r="K44" s="105"/>
      <c r="L44" s="106"/>
    </row>
    <row r="45" customFormat="false" ht="15" hidden="false" customHeight="false" outlineLevel="0" collapsed="false">
      <c r="A45" s="107" t="n">
        <v>205000</v>
      </c>
      <c r="B45" s="108" t="n">
        <v>205</v>
      </c>
      <c r="C45" s="109" t="s">
        <v>84</v>
      </c>
      <c r="D45" s="110"/>
      <c r="E45" s="84"/>
      <c r="F45" s="111" t="n">
        <v>205300</v>
      </c>
      <c r="G45" s="112" t="s">
        <v>85</v>
      </c>
      <c r="H45" s="113"/>
      <c r="I45" s="81"/>
      <c r="J45" s="114"/>
      <c r="K45" s="110"/>
      <c r="L45" s="115"/>
    </row>
    <row r="46" customFormat="false" ht="45" hidden="false" customHeight="false" outlineLevel="0" collapsed="false">
      <c r="A46" s="116" t="n">
        <v>205000</v>
      </c>
      <c r="B46" s="117" t="n">
        <v>205</v>
      </c>
      <c r="C46" s="118" t="s">
        <v>84</v>
      </c>
      <c r="D46" s="45"/>
      <c r="E46" s="99"/>
      <c r="F46" s="79" t="n">
        <v>205800</v>
      </c>
      <c r="G46" s="80" t="s">
        <v>86</v>
      </c>
      <c r="H46" s="119"/>
      <c r="I46" s="103"/>
      <c r="J46" s="120"/>
      <c r="K46" s="121"/>
      <c r="L46" s="122"/>
    </row>
    <row r="47" customFormat="false" ht="15" hidden="false" customHeight="false" outlineLevel="0" collapsed="false">
      <c r="A47" s="54" t="n">
        <v>211000</v>
      </c>
      <c r="B47" s="82" t="n">
        <v>211</v>
      </c>
      <c r="C47" s="76" t="s">
        <v>87</v>
      </c>
      <c r="D47" s="123"/>
      <c r="E47" s="38"/>
      <c r="F47" s="58" t="n">
        <v>211000</v>
      </c>
      <c r="G47" s="59" t="s">
        <v>88</v>
      </c>
      <c r="H47" s="123"/>
      <c r="I47" s="38"/>
      <c r="J47" s="120"/>
      <c r="K47" s="123"/>
      <c r="L47" s="60"/>
    </row>
    <row r="48" customFormat="false" ht="30" hidden="false" customHeight="false" outlineLevel="0" collapsed="false">
      <c r="A48" s="54" t="n">
        <v>212000</v>
      </c>
      <c r="B48" s="82" t="n">
        <v>212</v>
      </c>
      <c r="C48" s="76" t="s">
        <v>89</v>
      </c>
      <c r="D48" s="123"/>
      <c r="E48" s="38"/>
      <c r="F48" s="58" t="n">
        <v>212000</v>
      </c>
      <c r="G48" s="59" t="s">
        <v>90</v>
      </c>
      <c r="H48" s="123"/>
      <c r="I48" s="38"/>
      <c r="J48" s="120"/>
      <c r="K48" s="123"/>
      <c r="L48" s="60"/>
    </row>
    <row r="49" customFormat="false" ht="15" hidden="false" customHeight="false" outlineLevel="0" collapsed="false">
      <c r="A49" s="54" t="n">
        <v>213000</v>
      </c>
      <c r="B49" s="82" t="n">
        <v>213</v>
      </c>
      <c r="C49" s="76" t="s">
        <v>91</v>
      </c>
      <c r="D49" s="123"/>
      <c r="E49" s="38"/>
      <c r="F49" s="58" t="n">
        <v>213000</v>
      </c>
      <c r="G49" s="59" t="s">
        <v>92</v>
      </c>
      <c r="H49" s="123"/>
      <c r="I49" s="38"/>
      <c r="J49" s="120"/>
      <c r="K49" s="123"/>
      <c r="L49" s="60"/>
    </row>
    <row r="50" customFormat="false" ht="30" hidden="false" customHeight="false" outlineLevel="0" collapsed="false">
      <c r="A50" s="54" t="n">
        <v>214000</v>
      </c>
      <c r="B50" s="82" t="n">
        <v>214</v>
      </c>
      <c r="C50" s="76" t="s">
        <v>93</v>
      </c>
      <c r="D50" s="123"/>
      <c r="E50" s="38"/>
      <c r="F50" s="58" t="n">
        <v>214000</v>
      </c>
      <c r="G50" s="59" t="s">
        <v>94</v>
      </c>
      <c r="H50" s="123"/>
      <c r="I50" s="38"/>
      <c r="J50" s="120"/>
      <c r="K50" s="123"/>
      <c r="L50" s="60"/>
    </row>
    <row r="51" customFormat="false" ht="30" hidden="false" customHeight="false" outlineLevel="0" collapsed="false">
      <c r="A51" s="54" t="n">
        <v>215000</v>
      </c>
      <c r="B51" s="82" t="n">
        <v>215</v>
      </c>
      <c r="C51" s="76" t="s">
        <v>95</v>
      </c>
      <c r="D51" s="123"/>
      <c r="E51" s="38"/>
      <c r="F51" s="58" t="n">
        <v>215000</v>
      </c>
      <c r="G51" s="59" t="s">
        <v>96</v>
      </c>
      <c r="H51" s="123"/>
      <c r="I51" s="38"/>
      <c r="J51" s="120"/>
      <c r="K51" s="123"/>
      <c r="L51" s="60"/>
    </row>
    <row r="52" customFormat="false" ht="15" hidden="false" customHeight="false" outlineLevel="0" collapsed="false">
      <c r="A52" s="54" t="n">
        <v>216000</v>
      </c>
      <c r="B52" s="82" t="n">
        <v>216</v>
      </c>
      <c r="C52" s="76" t="s">
        <v>97</v>
      </c>
      <c r="D52" s="123"/>
      <c r="E52" s="38"/>
      <c r="F52" s="58" t="n">
        <v>216000</v>
      </c>
      <c r="G52" s="59" t="s">
        <v>98</v>
      </c>
      <c r="H52" s="123"/>
      <c r="I52" s="38"/>
      <c r="J52" s="120"/>
      <c r="K52" s="123"/>
      <c r="L52" s="60"/>
    </row>
    <row r="53" customFormat="false" ht="30" hidden="false" customHeight="false" outlineLevel="0" collapsed="false">
      <c r="A53" s="54" t="n">
        <v>217000</v>
      </c>
      <c r="B53" s="82" t="n">
        <v>217</v>
      </c>
      <c r="C53" s="76" t="s">
        <v>99</v>
      </c>
      <c r="D53" s="123"/>
      <c r="E53" s="38"/>
      <c r="F53" s="58" t="n">
        <v>217000</v>
      </c>
      <c r="G53" s="59" t="s">
        <v>100</v>
      </c>
      <c r="H53" s="123"/>
      <c r="I53" s="38"/>
      <c r="J53" s="120"/>
      <c r="K53" s="123"/>
      <c r="L53" s="60"/>
    </row>
    <row r="54" customFormat="false" ht="60" hidden="false" customHeight="false" outlineLevel="0" collapsed="false">
      <c r="A54" s="54" t="n">
        <v>218100</v>
      </c>
      <c r="B54" s="82" t="n">
        <v>2181</v>
      </c>
      <c r="C54" s="76" t="s">
        <v>101</v>
      </c>
      <c r="D54" s="123"/>
      <c r="E54" s="38"/>
      <c r="F54" s="58" t="n">
        <v>218100</v>
      </c>
      <c r="G54" s="59" t="s">
        <v>102</v>
      </c>
      <c r="H54" s="123"/>
      <c r="I54" s="38"/>
      <c r="J54" s="120"/>
      <c r="K54" s="123"/>
      <c r="L54" s="60"/>
    </row>
    <row r="55" customFormat="false" ht="15" hidden="false" customHeight="false" outlineLevel="0" collapsed="false">
      <c r="A55" s="54" t="n">
        <v>218200</v>
      </c>
      <c r="B55" s="82" t="n">
        <v>2182</v>
      </c>
      <c r="C55" s="76" t="s">
        <v>103</v>
      </c>
      <c r="D55" s="123"/>
      <c r="E55" s="38"/>
      <c r="F55" s="58" t="n">
        <v>218200</v>
      </c>
      <c r="G55" s="59" t="s">
        <v>104</v>
      </c>
      <c r="H55" s="123"/>
      <c r="I55" s="38"/>
      <c r="J55" s="120"/>
      <c r="K55" s="123"/>
      <c r="L55" s="60"/>
    </row>
    <row r="56" customFormat="false" ht="30" hidden="false" customHeight="false" outlineLevel="0" collapsed="false">
      <c r="A56" s="54" t="n">
        <v>218300</v>
      </c>
      <c r="B56" s="82" t="n">
        <v>2183</v>
      </c>
      <c r="C56" s="76" t="s">
        <v>105</v>
      </c>
      <c r="D56" s="123"/>
      <c r="E56" s="38"/>
      <c r="F56" s="58" t="n">
        <v>218300</v>
      </c>
      <c r="G56" s="59" t="s">
        <v>106</v>
      </c>
      <c r="H56" s="123"/>
      <c r="I56" s="38"/>
      <c r="J56" s="120"/>
      <c r="K56" s="123"/>
      <c r="L56" s="60"/>
    </row>
    <row r="57" customFormat="false" ht="15" hidden="false" customHeight="false" outlineLevel="0" collapsed="false">
      <c r="A57" s="54" t="n">
        <v>218400</v>
      </c>
      <c r="B57" s="82" t="n">
        <v>2184</v>
      </c>
      <c r="C57" s="76" t="s">
        <v>107</v>
      </c>
      <c r="D57" s="123"/>
      <c r="E57" s="38"/>
      <c r="F57" s="58" t="n">
        <v>218400</v>
      </c>
      <c r="G57" s="59" t="s">
        <v>108</v>
      </c>
      <c r="H57" s="123"/>
      <c r="I57" s="38"/>
      <c r="J57" s="120"/>
      <c r="K57" s="123"/>
      <c r="L57" s="60"/>
    </row>
    <row r="58" customFormat="false" ht="15" hidden="false" customHeight="false" outlineLevel="0" collapsed="false">
      <c r="A58" s="54" t="n">
        <v>231000</v>
      </c>
      <c r="B58" s="82" t="n">
        <v>231</v>
      </c>
      <c r="C58" s="76" t="s">
        <v>109</v>
      </c>
      <c r="D58" s="123"/>
      <c r="E58" s="38"/>
      <c r="F58" s="58" t="n">
        <v>231000</v>
      </c>
      <c r="G58" s="59" t="s">
        <v>110</v>
      </c>
      <c r="H58" s="123"/>
      <c r="I58" s="38"/>
      <c r="J58" s="120"/>
      <c r="K58" s="123"/>
      <c r="L58" s="60"/>
    </row>
    <row r="59" customFormat="false" ht="15" hidden="false" customHeight="false" outlineLevel="0" collapsed="false">
      <c r="A59" s="54" t="n">
        <v>232000</v>
      </c>
      <c r="B59" s="82" t="n">
        <v>232</v>
      </c>
      <c r="C59" s="76" t="s">
        <v>111</v>
      </c>
      <c r="D59" s="123"/>
      <c r="E59" s="38"/>
      <c r="F59" s="58" t="n">
        <v>232000</v>
      </c>
      <c r="G59" s="59" t="s">
        <v>112</v>
      </c>
      <c r="H59" s="123"/>
      <c r="I59" s="38"/>
      <c r="J59" s="120"/>
      <c r="K59" s="123"/>
      <c r="L59" s="60"/>
    </row>
    <row r="60" customFormat="false" ht="30" hidden="false" customHeight="false" outlineLevel="0" collapsed="false">
      <c r="A60" s="54" t="n">
        <v>237000</v>
      </c>
      <c r="B60" s="82" t="n">
        <v>237</v>
      </c>
      <c r="C60" s="76" t="s">
        <v>113</v>
      </c>
      <c r="D60" s="123"/>
      <c r="E60" s="38"/>
      <c r="F60" s="58" t="n">
        <v>237000</v>
      </c>
      <c r="G60" s="59" t="s">
        <v>114</v>
      </c>
      <c r="H60" s="123"/>
      <c r="I60" s="38"/>
      <c r="J60" s="120"/>
      <c r="K60" s="123"/>
      <c r="L60" s="60"/>
    </row>
    <row r="61" customFormat="false" ht="30" hidden="false" customHeight="false" outlineLevel="0" collapsed="false">
      <c r="A61" s="54" t="n">
        <v>238000</v>
      </c>
      <c r="B61" s="82" t="n">
        <v>238</v>
      </c>
      <c r="C61" s="76" t="s">
        <v>115</v>
      </c>
      <c r="D61" s="123"/>
      <c r="E61" s="38"/>
      <c r="F61" s="58" t="n">
        <v>238000</v>
      </c>
      <c r="G61" s="59" t="s">
        <v>116</v>
      </c>
      <c r="H61" s="123"/>
      <c r="I61" s="38"/>
      <c r="J61" s="120"/>
      <c r="K61" s="123"/>
      <c r="L61" s="60"/>
    </row>
    <row r="62" customFormat="false" ht="30" hidden="false" customHeight="false" outlineLevel="0" collapsed="false">
      <c r="A62" s="54" t="n">
        <v>261000</v>
      </c>
      <c r="B62" s="82" t="n">
        <v>261</v>
      </c>
      <c r="C62" s="76" t="s">
        <v>117</v>
      </c>
      <c r="D62" s="123"/>
      <c r="E62" s="38"/>
      <c r="F62" s="58" t="n">
        <v>261000</v>
      </c>
      <c r="G62" s="59" t="s">
        <v>118</v>
      </c>
      <c r="H62" s="123"/>
      <c r="I62" s="38"/>
      <c r="J62" s="120"/>
      <c r="K62" s="123"/>
      <c r="L62" s="60"/>
    </row>
    <row r="63" customFormat="false" ht="30" hidden="false" customHeight="false" outlineLevel="0" collapsed="false">
      <c r="A63" s="54" t="n">
        <v>266000</v>
      </c>
      <c r="B63" s="82" t="n">
        <v>266</v>
      </c>
      <c r="C63" s="76" t="s">
        <v>119</v>
      </c>
      <c r="D63" s="123"/>
      <c r="E63" s="38"/>
      <c r="F63" s="58" t="n">
        <v>266000</v>
      </c>
      <c r="G63" s="59" t="s">
        <v>120</v>
      </c>
      <c r="H63" s="123"/>
      <c r="I63" s="38"/>
      <c r="J63" s="120"/>
      <c r="K63" s="123"/>
      <c r="L63" s="60"/>
    </row>
    <row r="64" customFormat="false" ht="15" hidden="false" customHeight="false" outlineLevel="0" collapsed="false">
      <c r="A64" s="54" t="n">
        <v>271000</v>
      </c>
      <c r="B64" s="82" t="n">
        <v>271</v>
      </c>
      <c r="C64" s="76" t="s">
        <v>121</v>
      </c>
      <c r="D64" s="123"/>
      <c r="E64" s="38"/>
      <c r="F64" s="58" t="n">
        <v>271000</v>
      </c>
      <c r="G64" s="59" t="s">
        <v>122</v>
      </c>
      <c r="H64" s="123"/>
      <c r="I64" s="38"/>
      <c r="J64" s="120"/>
      <c r="K64" s="123"/>
      <c r="L64" s="60"/>
    </row>
    <row r="65" customFormat="false" ht="15" hidden="false" customHeight="false" outlineLevel="0" collapsed="false">
      <c r="A65" s="54" t="n">
        <v>272000</v>
      </c>
      <c r="B65" s="82" t="n">
        <v>272</v>
      </c>
      <c r="C65" s="76" t="s">
        <v>123</v>
      </c>
      <c r="D65" s="123"/>
      <c r="E65" s="38"/>
      <c r="F65" s="58" t="n">
        <v>272000</v>
      </c>
      <c r="G65" s="59" t="s">
        <v>123</v>
      </c>
      <c r="H65" s="123"/>
      <c r="I65" s="38"/>
      <c r="J65" s="120"/>
      <c r="K65" s="123"/>
      <c r="L65" s="60"/>
    </row>
    <row r="66" customFormat="false" ht="24.75" hidden="false" customHeight="true" outlineLevel="0" collapsed="false">
      <c r="A66" s="54" t="n">
        <v>275000</v>
      </c>
      <c r="B66" s="82" t="n">
        <v>275</v>
      </c>
      <c r="C66" s="76" t="s">
        <v>124</v>
      </c>
      <c r="D66" s="123"/>
      <c r="E66" s="38"/>
      <c r="F66" s="58" t="n">
        <v>275000</v>
      </c>
      <c r="G66" s="59" t="s">
        <v>124</v>
      </c>
      <c r="H66" s="123"/>
      <c r="I66" s="38"/>
      <c r="J66" s="120"/>
      <c r="K66" s="123"/>
      <c r="L66" s="60"/>
    </row>
    <row r="67" customFormat="false" ht="29.25" hidden="false" customHeight="true" outlineLevel="0" collapsed="false">
      <c r="A67" s="54" t="n">
        <v>276000</v>
      </c>
      <c r="B67" s="82" t="n">
        <v>276</v>
      </c>
      <c r="C67" s="76" t="s">
        <v>125</v>
      </c>
      <c r="D67" s="123"/>
      <c r="E67" s="38"/>
      <c r="F67" s="58" t="n">
        <v>272000</v>
      </c>
      <c r="G67" s="59" t="s">
        <v>123</v>
      </c>
      <c r="H67" s="123"/>
      <c r="I67" s="38"/>
      <c r="J67" s="120"/>
      <c r="K67" s="123"/>
      <c r="L67" s="60"/>
    </row>
    <row r="68" customFormat="false" ht="30" hidden="false" customHeight="false" outlineLevel="0" collapsed="false">
      <c r="A68" s="66" t="n">
        <v>280000</v>
      </c>
      <c r="B68" s="55" t="n">
        <v>280</v>
      </c>
      <c r="C68" s="56" t="s">
        <v>126</v>
      </c>
      <c r="D68" s="34"/>
      <c r="E68" s="57"/>
      <c r="F68" s="70" t="n">
        <v>280530</v>
      </c>
      <c r="G68" s="71" t="s">
        <v>127</v>
      </c>
      <c r="H68" s="81"/>
      <c r="I68" s="124"/>
      <c r="J68" s="120"/>
      <c r="K68" s="83"/>
      <c r="L68" s="125"/>
    </row>
    <row r="69" customFormat="false" ht="45" hidden="false" customHeight="false" outlineLevel="0" collapsed="false">
      <c r="A69" s="116" t="n">
        <v>280000</v>
      </c>
      <c r="B69" s="117" t="n">
        <v>280</v>
      </c>
      <c r="C69" s="118" t="s">
        <v>126</v>
      </c>
      <c r="D69" s="45"/>
      <c r="E69" s="99"/>
      <c r="F69" s="79" t="n">
        <v>280580</v>
      </c>
      <c r="G69" s="80" t="s">
        <v>128</v>
      </c>
      <c r="H69" s="103"/>
      <c r="I69" s="126"/>
      <c r="J69" s="120"/>
      <c r="K69" s="121"/>
      <c r="L69" s="122"/>
    </row>
    <row r="70" customFormat="false" ht="30" hidden="false" customHeight="false" outlineLevel="0" collapsed="false">
      <c r="A70" s="54" t="n">
        <v>281200</v>
      </c>
      <c r="B70" s="82" t="n">
        <v>2812</v>
      </c>
      <c r="C70" s="59" t="s">
        <v>129</v>
      </c>
      <c r="D70" s="38"/>
      <c r="E70" s="77"/>
      <c r="F70" s="58" t="n">
        <v>281200</v>
      </c>
      <c r="G70" s="59" t="s">
        <v>129</v>
      </c>
      <c r="H70" s="38"/>
      <c r="I70" s="60"/>
      <c r="J70" s="120"/>
      <c r="K70" s="123"/>
      <c r="L70" s="60"/>
    </row>
    <row r="71" customFormat="false" ht="15" hidden="false" customHeight="false" outlineLevel="0" collapsed="false">
      <c r="A71" s="54" t="n">
        <v>281300</v>
      </c>
      <c r="B71" s="82" t="n">
        <v>2813</v>
      </c>
      <c r="C71" s="59" t="s">
        <v>130</v>
      </c>
      <c r="D71" s="38"/>
      <c r="E71" s="77"/>
      <c r="F71" s="58" t="n">
        <v>281300</v>
      </c>
      <c r="G71" s="59" t="s">
        <v>130</v>
      </c>
      <c r="H71" s="38"/>
      <c r="I71" s="60"/>
      <c r="J71" s="120"/>
      <c r="K71" s="123"/>
      <c r="L71" s="60"/>
    </row>
    <row r="72" customFormat="false" ht="15" hidden="false" customHeight="false" outlineLevel="0" collapsed="false">
      <c r="A72" s="54" t="n">
        <v>281400</v>
      </c>
      <c r="B72" s="82" t="n">
        <v>2814</v>
      </c>
      <c r="C72" s="59" t="s">
        <v>131</v>
      </c>
      <c r="D72" s="38"/>
      <c r="E72" s="77"/>
      <c r="F72" s="58" t="n">
        <v>281400</v>
      </c>
      <c r="G72" s="59" t="s">
        <v>131</v>
      </c>
      <c r="H72" s="38"/>
      <c r="I72" s="60"/>
      <c r="J72" s="120"/>
      <c r="K72" s="123"/>
      <c r="L72" s="60"/>
    </row>
    <row r="73" customFormat="false" ht="30" hidden="false" customHeight="false" outlineLevel="0" collapsed="false">
      <c r="A73" s="54" t="n">
        <v>281500</v>
      </c>
      <c r="B73" s="82" t="n">
        <v>2815</v>
      </c>
      <c r="C73" s="59" t="s">
        <v>132</v>
      </c>
      <c r="D73" s="38"/>
      <c r="E73" s="77"/>
      <c r="F73" s="58" t="n">
        <v>281500</v>
      </c>
      <c r="G73" s="59" t="s">
        <v>132</v>
      </c>
      <c r="H73" s="38"/>
      <c r="I73" s="60"/>
      <c r="J73" s="120"/>
      <c r="K73" s="123"/>
      <c r="L73" s="60"/>
    </row>
    <row r="74" customFormat="false" ht="15" hidden="false" customHeight="false" outlineLevel="0" collapsed="false">
      <c r="A74" s="66" t="n">
        <v>281600</v>
      </c>
      <c r="B74" s="55" t="n">
        <v>2816</v>
      </c>
      <c r="C74" s="56" t="s">
        <v>133</v>
      </c>
      <c r="D74" s="34"/>
      <c r="E74" s="57"/>
      <c r="F74" s="70" t="n">
        <v>106810</v>
      </c>
      <c r="G74" s="71" t="s">
        <v>134</v>
      </c>
      <c r="H74" s="81"/>
      <c r="I74" s="124"/>
      <c r="J74" s="120"/>
      <c r="K74" s="83"/>
      <c r="L74" s="125"/>
    </row>
    <row r="75" customFormat="false" ht="30" hidden="false" customHeight="false" outlineLevel="0" collapsed="false">
      <c r="A75" s="87" t="n">
        <v>281600</v>
      </c>
      <c r="B75" s="88" t="n">
        <v>2816</v>
      </c>
      <c r="C75" s="89" t="s">
        <v>133</v>
      </c>
      <c r="D75" s="65"/>
      <c r="E75" s="90"/>
      <c r="F75" s="91" t="n">
        <v>106840</v>
      </c>
      <c r="G75" s="92" t="s">
        <v>135</v>
      </c>
      <c r="H75" s="50"/>
      <c r="I75" s="127"/>
      <c r="J75" s="120"/>
      <c r="K75" s="128"/>
      <c r="L75" s="129"/>
    </row>
    <row r="76" customFormat="false" ht="30" hidden="false" customHeight="false" outlineLevel="0" collapsed="false">
      <c r="A76" s="87" t="n">
        <v>281600</v>
      </c>
      <c r="B76" s="130" t="n">
        <v>2816</v>
      </c>
      <c r="C76" s="131" t="s">
        <v>133</v>
      </c>
      <c r="D76" s="65"/>
      <c r="E76" s="90"/>
      <c r="F76" s="132" t="n">
        <v>104110</v>
      </c>
      <c r="G76" s="92" t="s">
        <v>37</v>
      </c>
      <c r="H76" s="50"/>
      <c r="I76" s="133"/>
      <c r="J76" s="120"/>
      <c r="K76" s="134"/>
      <c r="L76" s="135"/>
    </row>
    <row r="77" customFormat="false" ht="45" hidden="false" customHeight="false" outlineLevel="0" collapsed="false">
      <c r="A77" s="87" t="n">
        <v>281600</v>
      </c>
      <c r="B77" s="130" t="n">
        <v>2816</v>
      </c>
      <c r="C77" s="131" t="s">
        <v>133</v>
      </c>
      <c r="D77" s="65"/>
      <c r="E77" s="90"/>
      <c r="F77" s="132" t="n">
        <v>104120</v>
      </c>
      <c r="G77" s="92" t="s">
        <v>136</v>
      </c>
      <c r="H77" s="50"/>
      <c r="I77" s="133"/>
      <c r="J77" s="120"/>
      <c r="K77" s="134"/>
      <c r="L77" s="135"/>
    </row>
    <row r="78" customFormat="false" ht="45" hidden="false" customHeight="false" outlineLevel="0" collapsed="false">
      <c r="A78" s="87" t="n">
        <v>281600</v>
      </c>
      <c r="B78" s="130" t="n">
        <v>2816</v>
      </c>
      <c r="C78" s="131" t="s">
        <v>133</v>
      </c>
      <c r="D78" s="65"/>
      <c r="E78" s="90"/>
      <c r="F78" s="132" t="n">
        <v>104130</v>
      </c>
      <c r="G78" s="92" t="s">
        <v>137</v>
      </c>
      <c r="H78" s="50"/>
      <c r="I78" s="133"/>
      <c r="J78" s="120"/>
      <c r="K78" s="134"/>
      <c r="L78" s="135"/>
    </row>
    <row r="79" customFormat="false" ht="30" hidden="false" customHeight="false" outlineLevel="0" collapsed="false">
      <c r="A79" s="87" t="n">
        <v>281600</v>
      </c>
      <c r="B79" s="130" t="n">
        <v>2816</v>
      </c>
      <c r="C79" s="131" t="s">
        <v>133</v>
      </c>
      <c r="D79" s="65"/>
      <c r="E79" s="90"/>
      <c r="F79" s="132" t="n">
        <v>134120</v>
      </c>
      <c r="G79" s="92" t="s">
        <v>53</v>
      </c>
      <c r="H79" s="50"/>
      <c r="I79" s="133"/>
      <c r="J79" s="120"/>
      <c r="K79" s="134"/>
      <c r="L79" s="135"/>
    </row>
    <row r="80" customFormat="false" ht="30" hidden="false" customHeight="false" outlineLevel="0" collapsed="false">
      <c r="A80" s="87" t="n">
        <v>281600</v>
      </c>
      <c r="B80" s="130" t="n">
        <v>2816</v>
      </c>
      <c r="C80" s="131" t="s">
        <v>133</v>
      </c>
      <c r="D80" s="65"/>
      <c r="E80" s="90"/>
      <c r="F80" s="132" t="n">
        <v>134130</v>
      </c>
      <c r="G80" s="92" t="s">
        <v>55</v>
      </c>
      <c r="H80" s="50"/>
      <c r="I80" s="133"/>
      <c r="J80" s="120"/>
      <c r="K80" s="134"/>
      <c r="L80" s="135"/>
    </row>
    <row r="81" customFormat="false" ht="30" hidden="false" customHeight="false" outlineLevel="0" collapsed="false">
      <c r="A81" s="87" t="n">
        <v>281600</v>
      </c>
      <c r="B81" s="130" t="n">
        <v>2816</v>
      </c>
      <c r="C81" s="131" t="s">
        <v>133</v>
      </c>
      <c r="D81" s="65"/>
      <c r="E81" s="90"/>
      <c r="F81" s="132" t="n">
        <v>134140</v>
      </c>
      <c r="G81" s="92" t="s">
        <v>65</v>
      </c>
      <c r="H81" s="50"/>
      <c r="I81" s="133"/>
      <c r="J81" s="120"/>
      <c r="K81" s="134"/>
      <c r="L81" s="135"/>
    </row>
    <row r="82" customFormat="false" ht="30" hidden="false" customHeight="false" outlineLevel="0" collapsed="false">
      <c r="A82" s="87" t="n">
        <v>281600</v>
      </c>
      <c r="B82" s="130" t="n">
        <v>2816</v>
      </c>
      <c r="C82" s="131" t="s">
        <v>133</v>
      </c>
      <c r="D82" s="65"/>
      <c r="E82" s="90"/>
      <c r="F82" s="136" t="n">
        <v>134150</v>
      </c>
      <c r="G82" s="137" t="s">
        <v>67</v>
      </c>
      <c r="H82" s="50"/>
      <c r="I82" s="133"/>
      <c r="J82" s="120"/>
      <c r="K82" s="134"/>
      <c r="L82" s="135"/>
    </row>
    <row r="83" customFormat="false" ht="30" hidden="false" customHeight="false" outlineLevel="0" collapsed="false">
      <c r="A83" s="87" t="n">
        <v>281600</v>
      </c>
      <c r="B83" s="130" t="n">
        <v>2816</v>
      </c>
      <c r="C83" s="131" t="s">
        <v>133</v>
      </c>
      <c r="D83" s="65"/>
      <c r="E83" s="90"/>
      <c r="F83" s="132" t="n">
        <v>134170</v>
      </c>
      <c r="G83" s="92" t="s">
        <v>69</v>
      </c>
      <c r="H83" s="50"/>
      <c r="I83" s="133"/>
      <c r="J83" s="120"/>
      <c r="K83" s="134"/>
      <c r="L83" s="135"/>
    </row>
    <row r="84" customFormat="false" ht="30" hidden="false" customHeight="false" outlineLevel="0" collapsed="false">
      <c r="A84" s="116" t="n">
        <v>281600</v>
      </c>
      <c r="B84" s="138" t="n">
        <v>2816</v>
      </c>
      <c r="C84" s="139" t="s">
        <v>133</v>
      </c>
      <c r="D84" s="45"/>
      <c r="E84" s="99"/>
      <c r="F84" s="140" t="n">
        <v>134180</v>
      </c>
      <c r="G84" s="80" t="s">
        <v>59</v>
      </c>
      <c r="H84" s="103"/>
      <c r="I84" s="141"/>
      <c r="J84" s="120"/>
      <c r="K84" s="142"/>
      <c r="L84" s="143"/>
    </row>
    <row r="85" customFormat="false" ht="30" hidden="false" customHeight="false" outlineLevel="0" collapsed="false">
      <c r="A85" s="66" t="n">
        <v>281800</v>
      </c>
      <c r="B85" s="144" t="n">
        <v>2818</v>
      </c>
      <c r="C85" s="56" t="s">
        <v>138</v>
      </c>
      <c r="D85" s="34"/>
      <c r="E85" s="57"/>
      <c r="F85" s="70" t="n">
        <v>281810</v>
      </c>
      <c r="G85" s="71" t="s">
        <v>139</v>
      </c>
      <c r="H85" s="81"/>
      <c r="I85" s="124"/>
      <c r="J85" s="120"/>
      <c r="K85" s="83"/>
      <c r="L85" s="125"/>
    </row>
    <row r="86" customFormat="false" ht="30" hidden="false" customHeight="false" outlineLevel="0" collapsed="false">
      <c r="A86" s="87" t="n">
        <v>281800</v>
      </c>
      <c r="B86" s="130" t="n">
        <v>2818</v>
      </c>
      <c r="C86" s="89" t="s">
        <v>138</v>
      </c>
      <c r="D86" s="65"/>
      <c r="E86" s="90"/>
      <c r="F86" s="91" t="n">
        <v>281820</v>
      </c>
      <c r="G86" s="92" t="s">
        <v>140</v>
      </c>
      <c r="H86" s="50"/>
      <c r="I86" s="127"/>
      <c r="J86" s="120"/>
      <c r="K86" s="128"/>
      <c r="L86" s="129"/>
    </row>
    <row r="87" customFormat="false" ht="30" hidden="false" customHeight="false" outlineLevel="0" collapsed="false">
      <c r="A87" s="87" t="n">
        <v>281800</v>
      </c>
      <c r="B87" s="130" t="n">
        <v>2818</v>
      </c>
      <c r="C87" s="89" t="s">
        <v>138</v>
      </c>
      <c r="D87" s="65"/>
      <c r="E87" s="90"/>
      <c r="F87" s="91" t="n">
        <v>281830</v>
      </c>
      <c r="G87" s="92" t="s">
        <v>141</v>
      </c>
      <c r="H87" s="50"/>
      <c r="I87" s="127"/>
      <c r="J87" s="120"/>
      <c r="K87" s="128"/>
      <c r="L87" s="129"/>
    </row>
    <row r="88" customFormat="false" ht="30" hidden="false" customHeight="false" outlineLevel="0" collapsed="false">
      <c r="A88" s="116" t="n">
        <v>281800</v>
      </c>
      <c r="B88" s="138" t="n">
        <v>2818</v>
      </c>
      <c r="C88" s="118" t="s">
        <v>138</v>
      </c>
      <c r="D88" s="45"/>
      <c r="E88" s="99"/>
      <c r="F88" s="79" t="n">
        <v>281840</v>
      </c>
      <c r="G88" s="80" t="s">
        <v>142</v>
      </c>
      <c r="H88" s="103"/>
      <c r="I88" s="126"/>
      <c r="J88" s="120"/>
      <c r="K88" s="121"/>
      <c r="L88" s="122"/>
    </row>
    <row r="89" customFormat="false" ht="15" hidden="false" customHeight="false" outlineLevel="0" collapsed="false">
      <c r="A89" s="145" t="n">
        <v>106810</v>
      </c>
      <c r="B89" s="146" t="n">
        <v>10681</v>
      </c>
      <c r="C89" s="147" t="s">
        <v>143</v>
      </c>
      <c r="D89" s="148"/>
      <c r="E89" s="149"/>
      <c r="F89" s="150" t="n">
        <v>106810</v>
      </c>
      <c r="G89" s="151" t="s">
        <v>134</v>
      </c>
      <c r="H89" s="152"/>
      <c r="I89" s="153"/>
      <c r="K89" s="61"/>
      <c r="L89" s="78" t="n">
        <f aca="false">E89-I89</f>
        <v>0</v>
      </c>
    </row>
    <row r="90" customFormat="false" ht="30" hidden="false" customHeight="false" outlineLevel="0" collapsed="false">
      <c r="A90" s="145" t="n">
        <v>106840</v>
      </c>
      <c r="B90" s="154" t="n">
        <v>10684</v>
      </c>
      <c r="C90" s="155" t="s">
        <v>144</v>
      </c>
      <c r="D90" s="156"/>
      <c r="E90" s="157"/>
      <c r="F90" s="158" t="n">
        <v>106840</v>
      </c>
      <c r="G90" s="159" t="s">
        <v>135</v>
      </c>
      <c r="H90" s="156"/>
      <c r="I90" s="160"/>
      <c r="K90" s="61"/>
      <c r="L90" s="78" t="n">
        <f aca="false">E90-I90</f>
        <v>0</v>
      </c>
    </row>
    <row r="91" customFormat="false" ht="30" hidden="false" customHeight="false" outlineLevel="0" collapsed="false">
      <c r="A91" s="145" t="n">
        <v>106870</v>
      </c>
      <c r="B91" s="154" t="n">
        <v>10687</v>
      </c>
      <c r="C91" s="155" t="s">
        <v>145</v>
      </c>
      <c r="D91" s="156"/>
      <c r="E91" s="157"/>
      <c r="F91" s="158" t="n">
        <v>106870</v>
      </c>
      <c r="G91" s="159" t="s">
        <v>146</v>
      </c>
      <c r="H91" s="156"/>
      <c r="I91" s="160"/>
      <c r="K91" s="61"/>
      <c r="L91" s="78" t="n">
        <f aca="false">E91-I91</f>
        <v>0</v>
      </c>
    </row>
    <row r="92" customFormat="false" ht="15" hidden="false" customHeight="false" outlineLevel="0" collapsed="false">
      <c r="A92" s="145" t="n">
        <v>110000</v>
      </c>
      <c r="B92" s="154" t="n">
        <v>110</v>
      </c>
      <c r="C92" s="155" t="s">
        <v>147</v>
      </c>
      <c r="D92" s="156"/>
      <c r="E92" s="157"/>
      <c r="F92" s="158" t="n">
        <v>110000</v>
      </c>
      <c r="G92" s="159" t="s">
        <v>148</v>
      </c>
      <c r="H92" s="156"/>
      <c r="I92" s="160"/>
      <c r="K92" s="61"/>
      <c r="L92" s="78" t="n">
        <f aca="false">E92-I92</f>
        <v>0</v>
      </c>
    </row>
    <row r="93" customFormat="false" ht="15" hidden="false" customHeight="false" outlineLevel="0" collapsed="false">
      <c r="A93" s="145" t="n">
        <v>119000</v>
      </c>
      <c r="B93" s="154" t="n">
        <v>119</v>
      </c>
      <c r="C93" s="155" t="s">
        <v>149</v>
      </c>
      <c r="D93" s="161"/>
      <c r="E93" s="162"/>
      <c r="F93" s="158" t="n">
        <v>119000</v>
      </c>
      <c r="G93" s="159" t="s">
        <v>150</v>
      </c>
      <c r="H93" s="161"/>
      <c r="I93" s="163"/>
      <c r="K93" s="61" t="n">
        <f aca="false">D93-H93</f>
        <v>0</v>
      </c>
      <c r="L93" s="78"/>
    </row>
    <row r="94" customFormat="false" ht="15" hidden="false" customHeight="false" outlineLevel="0" collapsed="false">
      <c r="A94" s="145" t="n">
        <v>120000</v>
      </c>
      <c r="B94" s="154" t="n">
        <v>120</v>
      </c>
      <c r="C94" s="155" t="s">
        <v>151</v>
      </c>
      <c r="D94" s="156"/>
      <c r="E94" s="157"/>
      <c r="F94" s="158" t="n">
        <v>120000</v>
      </c>
      <c r="G94" s="159" t="s">
        <v>152</v>
      </c>
      <c r="H94" s="156"/>
      <c r="I94" s="160"/>
      <c r="K94" s="61"/>
      <c r="L94" s="78" t="n">
        <f aca="false">E94-I94</f>
        <v>0</v>
      </c>
    </row>
    <row r="95" customFormat="false" ht="15" hidden="false" customHeight="false" outlineLevel="0" collapsed="false">
      <c r="A95" s="145" t="n">
        <v>129000</v>
      </c>
      <c r="B95" s="154" t="n">
        <v>129</v>
      </c>
      <c r="C95" s="155" t="s">
        <v>153</v>
      </c>
      <c r="D95" s="161"/>
      <c r="E95" s="162"/>
      <c r="F95" s="158" t="n">
        <v>129000</v>
      </c>
      <c r="G95" s="159" t="s">
        <v>154</v>
      </c>
      <c r="H95" s="161"/>
      <c r="I95" s="163"/>
      <c r="K95" s="61" t="n">
        <f aca="false">D95-H95</f>
        <v>0</v>
      </c>
      <c r="L95" s="78"/>
    </row>
    <row r="96" customFormat="false" ht="15" hidden="false" customHeight="false" outlineLevel="0" collapsed="false">
      <c r="A96" s="145" t="n">
        <v>151100</v>
      </c>
      <c r="B96" s="154" t="n">
        <v>1511</v>
      </c>
      <c r="C96" s="155" t="s">
        <v>155</v>
      </c>
      <c r="D96" s="156"/>
      <c r="E96" s="157"/>
      <c r="F96" s="158" t="n">
        <v>151100</v>
      </c>
      <c r="G96" s="159" t="s">
        <v>155</v>
      </c>
      <c r="H96" s="156"/>
      <c r="I96" s="160"/>
      <c r="K96" s="52"/>
      <c r="L96" s="52" t="n">
        <f aca="false">E96-I96</f>
        <v>0</v>
      </c>
    </row>
    <row r="97" customFormat="false" ht="15" hidden="false" customHeight="false" outlineLevel="0" collapsed="false">
      <c r="A97" s="145" t="n">
        <v>151500</v>
      </c>
      <c r="B97" s="154" t="n">
        <v>1515</v>
      </c>
      <c r="C97" s="155" t="s">
        <v>156</v>
      </c>
      <c r="D97" s="156"/>
      <c r="E97" s="157"/>
      <c r="F97" s="158" t="n">
        <v>151500</v>
      </c>
      <c r="G97" s="159" t="s">
        <v>157</v>
      </c>
      <c r="H97" s="156"/>
      <c r="I97" s="160"/>
      <c r="K97" s="61"/>
      <c r="L97" s="61" t="n">
        <f aca="false">E97-I97</f>
        <v>0</v>
      </c>
    </row>
    <row r="98" customFormat="false" ht="15" hidden="false" customHeight="false" outlineLevel="0" collapsed="false">
      <c r="A98" s="145" t="n">
        <v>151800</v>
      </c>
      <c r="B98" s="154" t="n">
        <v>1518</v>
      </c>
      <c r="C98" s="155" t="s">
        <v>158</v>
      </c>
      <c r="D98" s="156"/>
      <c r="E98" s="157"/>
      <c r="F98" s="158" t="n">
        <v>151800</v>
      </c>
      <c r="G98" s="159" t="s">
        <v>158</v>
      </c>
      <c r="H98" s="156"/>
      <c r="I98" s="160"/>
      <c r="K98" s="61"/>
      <c r="L98" s="61" t="n">
        <f aca="false">E98-I98</f>
        <v>0</v>
      </c>
    </row>
    <row r="99" customFormat="false" ht="15" hidden="false" customHeight="false" outlineLevel="0" collapsed="false">
      <c r="A99" s="145" t="n">
        <v>158200</v>
      </c>
      <c r="B99" s="154" t="n">
        <v>1582</v>
      </c>
      <c r="C99" s="155" t="s">
        <v>159</v>
      </c>
      <c r="D99" s="156"/>
      <c r="E99" s="157"/>
      <c r="F99" s="158" t="n">
        <v>158200</v>
      </c>
      <c r="G99" s="159" t="s">
        <v>160</v>
      </c>
      <c r="H99" s="156"/>
      <c r="I99" s="160"/>
      <c r="K99" s="61"/>
      <c r="L99" s="61" t="n">
        <f aca="false">E99-I99</f>
        <v>0</v>
      </c>
    </row>
    <row r="100" customFormat="false" ht="15" hidden="false" customHeight="false" outlineLevel="0" collapsed="false">
      <c r="A100" s="145" t="n">
        <v>158300</v>
      </c>
      <c r="B100" s="154" t="n">
        <v>1583</v>
      </c>
      <c r="C100" s="159" t="s">
        <v>161</v>
      </c>
      <c r="D100" s="156"/>
      <c r="E100" s="157"/>
      <c r="F100" s="158" t="n">
        <v>158300</v>
      </c>
      <c r="G100" s="159" t="s">
        <v>161</v>
      </c>
      <c r="H100" s="156"/>
      <c r="I100" s="160"/>
      <c r="K100" s="61"/>
      <c r="L100" s="61" t="n">
        <f aca="false">E100-I100</f>
        <v>0</v>
      </c>
    </row>
    <row r="101" customFormat="false" ht="15" hidden="false" customHeight="false" outlineLevel="0" collapsed="false">
      <c r="A101" s="164" t="n">
        <v>165000</v>
      </c>
      <c r="B101" s="165" t="n">
        <v>165</v>
      </c>
      <c r="C101" s="166" t="s">
        <v>162</v>
      </c>
      <c r="D101" s="167"/>
      <c r="E101" s="168"/>
      <c r="F101" s="169" t="n">
        <v>165100</v>
      </c>
      <c r="G101" s="170" t="s">
        <v>163</v>
      </c>
      <c r="H101" s="171"/>
      <c r="I101" s="172"/>
      <c r="K101" s="73"/>
      <c r="L101" s="73"/>
    </row>
    <row r="102" customFormat="false" ht="15" hidden="false" customHeight="false" outlineLevel="0" collapsed="false">
      <c r="A102" s="173" t="n">
        <v>165000</v>
      </c>
      <c r="B102" s="174" t="n">
        <v>165</v>
      </c>
      <c r="C102" s="175" t="s">
        <v>162</v>
      </c>
      <c r="D102" s="176"/>
      <c r="E102" s="177"/>
      <c r="F102" s="178" t="n">
        <v>165200</v>
      </c>
      <c r="G102" s="179" t="s">
        <v>164</v>
      </c>
      <c r="H102" s="180"/>
      <c r="I102" s="181"/>
      <c r="K102" s="52"/>
      <c r="L102" s="52" t="n">
        <f aca="false">E101-I101-I102</f>
        <v>0</v>
      </c>
    </row>
    <row r="103" customFormat="false" ht="15" hidden="false" customHeight="false" outlineLevel="0" collapsed="false">
      <c r="A103" s="145" t="n">
        <v>167400</v>
      </c>
      <c r="B103" s="154" t="n">
        <v>1674</v>
      </c>
      <c r="C103" s="159" t="s">
        <v>165</v>
      </c>
      <c r="D103" s="156"/>
      <c r="E103" s="157"/>
      <c r="F103" s="182" t="n">
        <v>167400</v>
      </c>
      <c r="G103" s="159" t="s">
        <v>165</v>
      </c>
      <c r="H103" s="156"/>
      <c r="I103" s="160"/>
      <c r="K103" s="61"/>
      <c r="L103" s="61" t="n">
        <f aca="false">E103-I103</f>
        <v>0</v>
      </c>
    </row>
    <row r="104" customFormat="false" ht="30" hidden="false" customHeight="false" outlineLevel="0" collapsed="false">
      <c r="A104" s="183" t="n">
        <v>185000</v>
      </c>
      <c r="B104" s="184" t="n">
        <v>185</v>
      </c>
      <c r="C104" s="185" t="s">
        <v>166</v>
      </c>
      <c r="D104" s="167"/>
      <c r="E104" s="168"/>
      <c r="F104" s="186" t="n">
        <v>185000</v>
      </c>
      <c r="G104" s="185" t="s">
        <v>166</v>
      </c>
      <c r="H104" s="167"/>
      <c r="I104" s="187"/>
      <c r="K104" s="73" t="n">
        <f aca="false">D104-H104</f>
        <v>0</v>
      </c>
      <c r="L104" s="73" t="n">
        <f aca="false">E104-I104</f>
        <v>0</v>
      </c>
    </row>
    <row r="105" customFormat="false" ht="15" hidden="false" customHeight="false" outlineLevel="0" collapsed="false">
      <c r="A105" s="54" t="n">
        <v>290000</v>
      </c>
      <c r="B105" s="188" t="n">
        <v>290</v>
      </c>
      <c r="C105" s="159" t="s">
        <v>167</v>
      </c>
      <c r="D105" s="161"/>
      <c r="E105" s="157"/>
      <c r="F105" s="158" t="n">
        <v>290000</v>
      </c>
      <c r="G105" s="159" t="s">
        <v>167</v>
      </c>
      <c r="H105" s="161"/>
      <c r="I105" s="160"/>
      <c r="J105" s="189"/>
      <c r="K105" s="161"/>
      <c r="L105" s="160" t="n">
        <f aca="false">E105-I105</f>
        <v>0</v>
      </c>
    </row>
    <row r="106" customFormat="false" ht="15" hidden="false" customHeight="false" outlineLevel="0" collapsed="false">
      <c r="A106" s="54" t="n">
        <v>291000</v>
      </c>
      <c r="B106" s="188" t="n">
        <v>291</v>
      </c>
      <c r="C106" s="159" t="s">
        <v>168</v>
      </c>
      <c r="D106" s="161"/>
      <c r="E106" s="157"/>
      <c r="F106" s="158" t="n">
        <v>291000</v>
      </c>
      <c r="G106" s="159" t="s">
        <v>168</v>
      </c>
      <c r="H106" s="161"/>
      <c r="I106" s="160"/>
      <c r="J106" s="189"/>
      <c r="K106" s="161"/>
      <c r="L106" s="160" t="n">
        <f aca="false">E106-I106</f>
        <v>0</v>
      </c>
    </row>
    <row r="107" customFormat="false" ht="15" hidden="false" customHeight="false" outlineLevel="0" collapsed="false">
      <c r="A107" s="54" t="n">
        <v>293000</v>
      </c>
      <c r="B107" s="188" t="n">
        <v>293</v>
      </c>
      <c r="C107" s="159" t="s">
        <v>169</v>
      </c>
      <c r="D107" s="161"/>
      <c r="E107" s="157"/>
      <c r="F107" s="158" t="n">
        <v>293000</v>
      </c>
      <c r="G107" s="159" t="s">
        <v>169</v>
      </c>
      <c r="H107" s="161"/>
      <c r="I107" s="160"/>
      <c r="J107" s="189"/>
      <c r="K107" s="161"/>
      <c r="L107" s="160" t="n">
        <f aca="false">E107-I107</f>
        <v>0</v>
      </c>
    </row>
    <row r="108" customFormat="false" ht="30" hidden="false" customHeight="false" outlineLevel="0" collapsed="false">
      <c r="A108" s="54" t="n">
        <v>296000</v>
      </c>
      <c r="B108" s="188" t="n">
        <v>296</v>
      </c>
      <c r="C108" s="159" t="s">
        <v>170</v>
      </c>
      <c r="D108" s="161"/>
      <c r="E108" s="157"/>
      <c r="F108" s="158" t="n">
        <v>296000</v>
      </c>
      <c r="G108" s="159" t="s">
        <v>170</v>
      </c>
      <c r="H108" s="161"/>
      <c r="I108" s="160"/>
      <c r="J108" s="189"/>
      <c r="K108" s="161"/>
      <c r="L108" s="160" t="n">
        <f aca="false">E108-I108</f>
        <v>0</v>
      </c>
    </row>
    <row r="109" customFormat="false" ht="30" hidden="false" customHeight="false" outlineLevel="0" collapsed="false">
      <c r="A109" s="190" t="n">
        <v>297000</v>
      </c>
      <c r="B109" s="191" t="n">
        <v>297</v>
      </c>
      <c r="C109" s="192" t="s">
        <v>171</v>
      </c>
      <c r="D109" s="161"/>
      <c r="E109" s="193"/>
      <c r="F109" s="194" t="n">
        <v>297000</v>
      </c>
      <c r="G109" s="192" t="s">
        <v>171</v>
      </c>
      <c r="H109" s="161"/>
      <c r="I109" s="195"/>
      <c r="J109" s="196"/>
      <c r="K109" s="197"/>
      <c r="L109" s="195" t="n">
        <f aca="false">E109-I109</f>
        <v>0</v>
      </c>
    </row>
    <row r="110" customFormat="false" ht="15" hidden="false" customHeight="false" outlineLevel="0" collapsed="false">
      <c r="A110" s="173" t="n">
        <v>311000</v>
      </c>
      <c r="B110" s="198" t="n">
        <v>311</v>
      </c>
      <c r="C110" s="199" t="s">
        <v>172</v>
      </c>
      <c r="D110" s="200"/>
      <c r="E110" s="201"/>
      <c r="F110" s="202" t="n">
        <v>311200</v>
      </c>
      <c r="G110" s="203" t="s">
        <v>173</v>
      </c>
      <c r="H110" s="204"/>
      <c r="I110" s="205"/>
      <c r="K110" s="52" t="n">
        <f aca="false">D110-H110</f>
        <v>0</v>
      </c>
      <c r="L110" s="52"/>
    </row>
    <row r="111" customFormat="false" ht="15" hidden="false" customHeight="false" outlineLevel="0" collapsed="false">
      <c r="A111" s="173" t="n">
        <v>313000</v>
      </c>
      <c r="B111" s="198" t="n">
        <v>313</v>
      </c>
      <c r="C111" s="199" t="s">
        <v>174</v>
      </c>
      <c r="D111" s="200"/>
      <c r="E111" s="201"/>
      <c r="F111" s="202" t="n">
        <v>313200</v>
      </c>
      <c r="G111" s="203" t="s">
        <v>175</v>
      </c>
      <c r="H111" s="204"/>
      <c r="I111" s="205"/>
      <c r="K111" s="52" t="n">
        <f aca="false">D111-H111</f>
        <v>0</v>
      </c>
      <c r="L111" s="52"/>
    </row>
    <row r="112" customFormat="false" ht="15" hidden="false" customHeight="false" outlineLevel="0" collapsed="false">
      <c r="A112" s="173" t="n">
        <v>321100</v>
      </c>
      <c r="B112" s="198" t="n">
        <v>3211</v>
      </c>
      <c r="C112" s="199" t="s">
        <v>176</v>
      </c>
      <c r="D112" s="200"/>
      <c r="E112" s="201"/>
      <c r="F112" s="202" t="n">
        <v>321120</v>
      </c>
      <c r="G112" s="203" t="s">
        <v>177</v>
      </c>
      <c r="H112" s="204"/>
      <c r="I112" s="205"/>
      <c r="K112" s="52" t="n">
        <f aca="false">D112-H112</f>
        <v>0</v>
      </c>
      <c r="L112" s="52"/>
    </row>
    <row r="113" customFormat="false" ht="15" hidden="false" customHeight="false" outlineLevel="0" collapsed="false">
      <c r="A113" s="173" t="n">
        <v>321200</v>
      </c>
      <c r="B113" s="198" t="n">
        <v>3212</v>
      </c>
      <c r="C113" s="199" t="s">
        <v>178</v>
      </c>
      <c r="D113" s="200"/>
      <c r="E113" s="201"/>
      <c r="F113" s="202" t="n">
        <v>321220</v>
      </c>
      <c r="G113" s="203" t="s">
        <v>179</v>
      </c>
      <c r="H113" s="204"/>
      <c r="I113" s="205"/>
      <c r="K113" s="52" t="n">
        <f aca="false">D113-H113</f>
        <v>0</v>
      </c>
      <c r="L113" s="52"/>
    </row>
    <row r="114" customFormat="false" ht="15" hidden="false" customHeight="false" outlineLevel="0" collapsed="false">
      <c r="A114" s="206" t="n">
        <v>321300</v>
      </c>
      <c r="B114" s="198" t="n">
        <v>3213</v>
      </c>
      <c r="C114" s="199" t="s">
        <v>180</v>
      </c>
      <c r="D114" s="207"/>
      <c r="E114" s="208"/>
      <c r="F114" s="209" t="n">
        <v>321320</v>
      </c>
      <c r="G114" s="210" t="s">
        <v>181</v>
      </c>
      <c r="H114" s="211"/>
      <c r="I114" s="212"/>
      <c r="K114" s="52" t="n">
        <f aca="false">D114-H114</f>
        <v>0</v>
      </c>
      <c r="L114" s="93"/>
    </row>
    <row r="115" customFormat="false" ht="30" hidden="false" customHeight="false" outlineLevel="0" collapsed="false">
      <c r="A115" s="173" t="n">
        <v>321300</v>
      </c>
      <c r="B115" s="198"/>
      <c r="C115" s="199"/>
      <c r="D115" s="200"/>
      <c r="E115" s="201"/>
      <c r="F115" s="202" t="n">
        <v>321820</v>
      </c>
      <c r="G115" s="203" t="s">
        <v>182</v>
      </c>
      <c r="H115" s="204"/>
      <c r="I115" s="205"/>
      <c r="K115" s="52" t="n">
        <f aca="false">D115-H115</f>
        <v>0</v>
      </c>
      <c r="L115" s="52"/>
    </row>
    <row r="116" customFormat="false" ht="30" hidden="false" customHeight="false" outlineLevel="0" collapsed="false">
      <c r="A116" s="173" t="n">
        <v>322100</v>
      </c>
      <c r="B116" s="198" t="n">
        <v>3221</v>
      </c>
      <c r="C116" s="199" t="s">
        <v>183</v>
      </c>
      <c r="D116" s="200"/>
      <c r="E116" s="201"/>
      <c r="F116" s="202" t="n">
        <v>322120</v>
      </c>
      <c r="G116" s="203" t="s">
        <v>184</v>
      </c>
      <c r="H116" s="204"/>
      <c r="I116" s="205"/>
      <c r="K116" s="52" t="n">
        <f aca="false">D116-H116</f>
        <v>0</v>
      </c>
      <c r="L116" s="52"/>
    </row>
    <row r="117" customFormat="false" ht="30" hidden="false" customHeight="false" outlineLevel="0" collapsed="false">
      <c r="A117" s="173" t="n">
        <v>322200</v>
      </c>
      <c r="B117" s="198" t="n">
        <v>3222</v>
      </c>
      <c r="C117" s="199" t="s">
        <v>185</v>
      </c>
      <c r="D117" s="200"/>
      <c r="E117" s="201"/>
      <c r="F117" s="202" t="n">
        <v>322220</v>
      </c>
      <c r="G117" s="203" t="s">
        <v>186</v>
      </c>
      <c r="H117" s="204"/>
      <c r="I117" s="205"/>
      <c r="K117" s="52" t="n">
        <f aca="false">D117-H117</f>
        <v>0</v>
      </c>
      <c r="L117" s="52"/>
    </row>
    <row r="118" customFormat="false" ht="30" hidden="false" customHeight="false" outlineLevel="0" collapsed="false">
      <c r="A118" s="173" t="n">
        <v>322300</v>
      </c>
      <c r="B118" s="198" t="n">
        <v>3223</v>
      </c>
      <c r="C118" s="199" t="s">
        <v>187</v>
      </c>
      <c r="D118" s="200"/>
      <c r="E118" s="201"/>
      <c r="F118" s="202" t="n">
        <v>322320</v>
      </c>
      <c r="G118" s="203" t="s">
        <v>188</v>
      </c>
      <c r="H118" s="204"/>
      <c r="I118" s="205"/>
      <c r="K118" s="52" t="n">
        <f aca="false">D118-H118</f>
        <v>0</v>
      </c>
      <c r="L118" s="52"/>
    </row>
    <row r="119" customFormat="false" ht="30" hidden="false" customHeight="false" outlineLevel="0" collapsed="false">
      <c r="A119" s="173" t="n">
        <v>322400</v>
      </c>
      <c r="B119" s="198" t="n">
        <v>3224</v>
      </c>
      <c r="C119" s="199" t="s">
        <v>189</v>
      </c>
      <c r="D119" s="200"/>
      <c r="E119" s="201"/>
      <c r="F119" s="202" t="n">
        <v>322420</v>
      </c>
      <c r="G119" s="203" t="s">
        <v>190</v>
      </c>
      <c r="H119" s="204"/>
      <c r="I119" s="205"/>
      <c r="K119" s="52" t="n">
        <f aca="false">D119-H119</f>
        <v>0</v>
      </c>
      <c r="L119" s="52"/>
    </row>
    <row r="120" customFormat="false" ht="30" hidden="false" customHeight="false" outlineLevel="0" collapsed="false">
      <c r="A120" s="173" t="n">
        <v>328000</v>
      </c>
      <c r="B120" s="198" t="n">
        <v>328</v>
      </c>
      <c r="C120" s="199" t="s">
        <v>191</v>
      </c>
      <c r="D120" s="200"/>
      <c r="E120" s="201"/>
      <c r="F120" s="202" t="n">
        <v>328200</v>
      </c>
      <c r="G120" s="203" t="s">
        <v>192</v>
      </c>
      <c r="H120" s="204"/>
      <c r="I120" s="205"/>
      <c r="K120" s="52" t="n">
        <f aca="false">D120-H120</f>
        <v>0</v>
      </c>
      <c r="L120" s="52"/>
    </row>
    <row r="121" customFormat="false" ht="30" hidden="false" customHeight="false" outlineLevel="0" collapsed="false">
      <c r="A121" s="173" t="n">
        <v>331000</v>
      </c>
      <c r="B121" s="198" t="n">
        <v>331</v>
      </c>
      <c r="C121" s="199" t="s">
        <v>193</v>
      </c>
      <c r="D121" s="200"/>
      <c r="E121" s="201"/>
      <c r="F121" s="202" t="n">
        <v>331200</v>
      </c>
      <c r="G121" s="203" t="s">
        <v>194</v>
      </c>
      <c r="H121" s="204"/>
      <c r="I121" s="205"/>
      <c r="K121" s="52" t="n">
        <f aca="false">D121-H121</f>
        <v>0</v>
      </c>
      <c r="L121" s="52"/>
    </row>
    <row r="122" customFormat="false" ht="15" hidden="false" customHeight="false" outlineLevel="0" collapsed="false">
      <c r="A122" s="173" t="n">
        <v>345000</v>
      </c>
      <c r="B122" s="198" t="n">
        <v>345</v>
      </c>
      <c r="C122" s="199" t="s">
        <v>195</v>
      </c>
      <c r="D122" s="200"/>
      <c r="E122" s="201"/>
      <c r="F122" s="202" t="n">
        <v>345200</v>
      </c>
      <c r="G122" s="203" t="s">
        <v>196</v>
      </c>
      <c r="H122" s="204"/>
      <c r="I122" s="205"/>
      <c r="K122" s="52" t="n">
        <f aca="false">D122-H122</f>
        <v>0</v>
      </c>
      <c r="L122" s="52"/>
    </row>
    <row r="123" customFormat="false" ht="30" hidden="false" customHeight="false" outlineLevel="0" collapsed="false">
      <c r="A123" s="173" t="n">
        <v>355000</v>
      </c>
      <c r="B123" s="198" t="n">
        <v>355</v>
      </c>
      <c r="C123" s="199" t="s">
        <v>197</v>
      </c>
      <c r="D123" s="200"/>
      <c r="E123" s="201"/>
      <c r="F123" s="202" t="n">
        <v>355200</v>
      </c>
      <c r="G123" s="203" t="s">
        <v>198</v>
      </c>
      <c r="H123" s="204"/>
      <c r="I123" s="205"/>
      <c r="K123" s="52" t="n">
        <f aca="false">D123-H123</f>
        <v>0</v>
      </c>
      <c r="L123" s="52"/>
    </row>
    <row r="124" customFormat="false" ht="30" hidden="false" customHeight="false" outlineLevel="0" collapsed="false">
      <c r="A124" s="173" t="n">
        <v>391000</v>
      </c>
      <c r="B124" s="198" t="n">
        <v>391</v>
      </c>
      <c r="C124" s="199" t="s">
        <v>199</v>
      </c>
      <c r="D124" s="200"/>
      <c r="E124" s="201"/>
      <c r="F124" s="202" t="n">
        <v>391200</v>
      </c>
      <c r="G124" s="203" t="s">
        <v>200</v>
      </c>
      <c r="H124" s="204"/>
      <c r="I124" s="205"/>
      <c r="K124" s="52"/>
      <c r="L124" s="52" t="n">
        <f aca="false">E124-I124</f>
        <v>0</v>
      </c>
    </row>
    <row r="125" customFormat="false" ht="30" hidden="false" customHeight="false" outlineLevel="0" collapsed="false">
      <c r="A125" s="173" t="n">
        <v>392000</v>
      </c>
      <c r="B125" s="198" t="n">
        <v>392</v>
      </c>
      <c r="C125" s="199" t="s">
        <v>201</v>
      </c>
      <c r="D125" s="200"/>
      <c r="E125" s="201"/>
      <c r="F125" s="202" t="n">
        <v>392200</v>
      </c>
      <c r="G125" s="203" t="s">
        <v>202</v>
      </c>
      <c r="H125" s="204"/>
      <c r="I125" s="205"/>
      <c r="K125" s="52"/>
      <c r="L125" s="52" t="n">
        <f aca="false">E125-I125</f>
        <v>0</v>
      </c>
    </row>
    <row r="126" customFormat="false" ht="30" hidden="false" customHeight="false" outlineLevel="0" collapsed="false">
      <c r="A126" s="173" t="n">
        <v>393000</v>
      </c>
      <c r="B126" s="198" t="n">
        <v>393</v>
      </c>
      <c r="C126" s="199" t="s">
        <v>203</v>
      </c>
      <c r="D126" s="200"/>
      <c r="E126" s="201"/>
      <c r="F126" s="202" t="n">
        <v>393200</v>
      </c>
      <c r="G126" s="203" t="s">
        <v>204</v>
      </c>
      <c r="H126" s="204"/>
      <c r="I126" s="205"/>
      <c r="K126" s="52"/>
      <c r="L126" s="52" t="n">
        <f aca="false">E126-I126</f>
        <v>0</v>
      </c>
    </row>
    <row r="127" customFormat="false" ht="30" hidden="false" customHeight="false" outlineLevel="0" collapsed="false">
      <c r="A127" s="173" t="n">
        <v>394000</v>
      </c>
      <c r="B127" s="198" t="n">
        <v>394</v>
      </c>
      <c r="C127" s="199" t="s">
        <v>205</v>
      </c>
      <c r="D127" s="200"/>
      <c r="E127" s="201"/>
      <c r="F127" s="202" t="n">
        <v>394200</v>
      </c>
      <c r="G127" s="203" t="s">
        <v>206</v>
      </c>
      <c r="H127" s="204"/>
      <c r="I127" s="205"/>
      <c r="K127" s="52"/>
      <c r="L127" s="52" t="n">
        <f aca="false">E127-I127</f>
        <v>0</v>
      </c>
    </row>
    <row r="128" customFormat="false" ht="30" hidden="false" customHeight="false" outlineLevel="0" collapsed="false">
      <c r="A128" s="173" t="n">
        <v>395000</v>
      </c>
      <c r="B128" s="198" t="n">
        <v>395</v>
      </c>
      <c r="C128" s="199" t="s">
        <v>207</v>
      </c>
      <c r="D128" s="200"/>
      <c r="E128" s="201"/>
      <c r="F128" s="202" t="n">
        <v>395200</v>
      </c>
      <c r="G128" s="203" t="s">
        <v>208</v>
      </c>
      <c r="H128" s="204"/>
      <c r="I128" s="205"/>
      <c r="K128" s="52"/>
      <c r="L128" s="52" t="n">
        <f aca="false">E128-I128</f>
        <v>0</v>
      </c>
    </row>
    <row r="129" customFormat="false" ht="15" hidden="false" customHeight="false" outlineLevel="0" collapsed="false">
      <c r="A129" s="145" t="n">
        <v>401200</v>
      </c>
      <c r="B129" s="188" t="n">
        <v>4012</v>
      </c>
      <c r="C129" s="159" t="s">
        <v>209</v>
      </c>
      <c r="D129" s="156"/>
      <c r="E129" s="157"/>
      <c r="F129" s="158" t="n">
        <v>401200</v>
      </c>
      <c r="G129" s="159" t="s">
        <v>209</v>
      </c>
      <c r="H129" s="156"/>
      <c r="I129" s="160"/>
      <c r="K129" s="61"/>
      <c r="L129" s="61" t="n">
        <f aca="false">E129-I129</f>
        <v>0</v>
      </c>
    </row>
    <row r="130" customFormat="false" ht="30" hidden="false" customHeight="false" outlineLevel="0" collapsed="false">
      <c r="A130" s="145" t="n">
        <v>401700</v>
      </c>
      <c r="B130" s="188" t="n">
        <v>4017</v>
      </c>
      <c r="C130" s="159" t="s">
        <v>210</v>
      </c>
      <c r="D130" s="156"/>
      <c r="E130" s="157"/>
      <c r="F130" s="158" t="n">
        <v>401700</v>
      </c>
      <c r="G130" s="159" t="s">
        <v>210</v>
      </c>
      <c r="H130" s="156"/>
      <c r="I130" s="160"/>
      <c r="K130" s="61"/>
      <c r="L130" s="61" t="n">
        <f aca="false">E130-I130</f>
        <v>0</v>
      </c>
    </row>
    <row r="131" customFormat="false" ht="15" hidden="false" customHeight="false" outlineLevel="0" collapsed="false">
      <c r="A131" s="145" t="n">
        <v>404200</v>
      </c>
      <c r="B131" s="188" t="n">
        <v>4042</v>
      </c>
      <c r="C131" s="159" t="s">
        <v>211</v>
      </c>
      <c r="D131" s="156"/>
      <c r="E131" s="157"/>
      <c r="F131" s="158" t="n">
        <v>404200</v>
      </c>
      <c r="G131" s="159" t="s">
        <v>212</v>
      </c>
      <c r="H131" s="156"/>
      <c r="I131" s="160"/>
      <c r="K131" s="61"/>
      <c r="L131" s="61" t="n">
        <f aca="false">E131-I131</f>
        <v>0</v>
      </c>
    </row>
    <row r="132" customFormat="false" ht="30" hidden="false" customHeight="false" outlineLevel="0" collapsed="false">
      <c r="A132" s="145" t="n">
        <v>404700</v>
      </c>
      <c r="B132" s="188" t="n">
        <v>4047</v>
      </c>
      <c r="C132" s="159" t="s">
        <v>213</v>
      </c>
      <c r="D132" s="156"/>
      <c r="E132" s="157"/>
      <c r="F132" s="158" t="n">
        <v>404700</v>
      </c>
      <c r="G132" s="159" t="s">
        <v>213</v>
      </c>
      <c r="H132" s="156"/>
      <c r="I132" s="160"/>
      <c r="K132" s="61"/>
      <c r="L132" s="61" t="n">
        <f aca="false">E132-I132</f>
        <v>0</v>
      </c>
    </row>
    <row r="133" customFormat="false" ht="15" hidden="false" customHeight="false" outlineLevel="0" collapsed="false">
      <c r="A133" s="145" t="n">
        <v>408100</v>
      </c>
      <c r="B133" s="188" t="n">
        <v>4081</v>
      </c>
      <c r="C133" s="159" t="s">
        <v>214</v>
      </c>
      <c r="D133" s="156"/>
      <c r="E133" s="157"/>
      <c r="F133" s="158" t="n">
        <v>408100</v>
      </c>
      <c r="G133" s="159" t="s">
        <v>215</v>
      </c>
      <c r="H133" s="156"/>
      <c r="I133" s="160"/>
      <c r="K133" s="61"/>
      <c r="L133" s="61" t="n">
        <f aca="false">E133-I133</f>
        <v>0</v>
      </c>
    </row>
    <row r="134" customFormat="false" ht="30" hidden="false" customHeight="false" outlineLevel="0" collapsed="false">
      <c r="A134" s="145" t="n">
        <v>408400</v>
      </c>
      <c r="B134" s="213" t="n">
        <v>4084</v>
      </c>
      <c r="C134" s="214" t="s">
        <v>216</v>
      </c>
      <c r="D134" s="215" t="s">
        <v>217</v>
      </c>
      <c r="E134" s="216"/>
      <c r="F134" s="213" t="n">
        <v>408400</v>
      </c>
      <c r="G134" s="214" t="s">
        <v>216</v>
      </c>
      <c r="H134" s="215" t="s">
        <v>217</v>
      </c>
      <c r="I134" s="216"/>
      <c r="K134" s="217"/>
      <c r="L134" s="217"/>
    </row>
    <row r="135" customFormat="false" ht="30" hidden="false" customHeight="false" outlineLevel="0" collapsed="false">
      <c r="A135" s="145" t="n">
        <v>409100</v>
      </c>
      <c r="B135" s="188" t="n">
        <v>4091</v>
      </c>
      <c r="C135" s="159" t="s">
        <v>218</v>
      </c>
      <c r="D135" s="161"/>
      <c r="E135" s="156"/>
      <c r="F135" s="158" t="n">
        <v>409100</v>
      </c>
      <c r="G135" s="159" t="s">
        <v>219</v>
      </c>
      <c r="H135" s="161"/>
      <c r="I135" s="156"/>
      <c r="K135" s="61" t="n">
        <f aca="false">D135-H135</f>
        <v>0</v>
      </c>
      <c r="L135" s="61"/>
    </row>
    <row r="136" customFormat="false" ht="15" hidden="false" customHeight="false" outlineLevel="0" collapsed="false">
      <c r="A136" s="145" t="n">
        <v>409200</v>
      </c>
      <c r="B136" s="188" t="n">
        <v>4092</v>
      </c>
      <c r="C136" s="155" t="s">
        <v>220</v>
      </c>
      <c r="D136" s="161"/>
      <c r="E136" s="156"/>
      <c r="F136" s="158" t="n">
        <v>469000</v>
      </c>
      <c r="G136" s="159" t="s">
        <v>221</v>
      </c>
      <c r="H136" s="161"/>
      <c r="I136" s="156"/>
      <c r="K136" s="61" t="n">
        <f aca="false">D136-H136</f>
        <v>0</v>
      </c>
      <c r="L136" s="61"/>
    </row>
    <row r="137" customFormat="false" ht="30" hidden="false" customHeight="false" outlineLevel="0" collapsed="false">
      <c r="A137" s="145" t="n">
        <v>409600</v>
      </c>
      <c r="B137" s="188" t="n">
        <v>4096</v>
      </c>
      <c r="C137" s="159" t="s">
        <v>222</v>
      </c>
      <c r="D137" s="161"/>
      <c r="E137" s="156"/>
      <c r="F137" s="158" t="n">
        <v>409600</v>
      </c>
      <c r="G137" s="159" t="s">
        <v>222</v>
      </c>
      <c r="H137" s="161"/>
      <c r="I137" s="156"/>
      <c r="K137" s="61" t="n">
        <f aca="false">D137-H137</f>
        <v>0</v>
      </c>
      <c r="L137" s="61"/>
    </row>
    <row r="138" customFormat="false" ht="30" hidden="false" customHeight="false" outlineLevel="0" collapsed="false">
      <c r="A138" s="145" t="n">
        <v>409800</v>
      </c>
      <c r="B138" s="188" t="n">
        <v>4098</v>
      </c>
      <c r="C138" s="159" t="s">
        <v>223</v>
      </c>
      <c r="D138" s="161"/>
      <c r="E138" s="156"/>
      <c r="F138" s="158" t="n">
        <v>409800</v>
      </c>
      <c r="G138" s="159" t="s">
        <v>223</v>
      </c>
      <c r="H138" s="161"/>
      <c r="I138" s="156"/>
      <c r="K138" s="61" t="n">
        <f aca="false">D138-H138</f>
        <v>0</v>
      </c>
      <c r="L138" s="61"/>
    </row>
    <row r="139" customFormat="false" ht="30" hidden="false" customHeight="false" outlineLevel="0" collapsed="false">
      <c r="A139" s="145" t="n">
        <v>411100</v>
      </c>
      <c r="B139" s="188" t="n">
        <v>4111</v>
      </c>
      <c r="C139" s="155" t="s">
        <v>224</v>
      </c>
      <c r="D139" s="161"/>
      <c r="E139" s="156"/>
      <c r="F139" s="158" t="n">
        <v>411200</v>
      </c>
      <c r="G139" s="159" t="s">
        <v>225</v>
      </c>
      <c r="H139" s="161"/>
      <c r="I139" s="156"/>
      <c r="K139" s="61" t="n">
        <f aca="false">D139-H139</f>
        <v>0</v>
      </c>
      <c r="L139" s="61"/>
    </row>
    <row r="140" customFormat="false" ht="30" hidden="false" customHeight="false" outlineLevel="0" collapsed="false">
      <c r="A140" s="145" t="n">
        <v>411200</v>
      </c>
      <c r="B140" s="188" t="n">
        <v>4112</v>
      </c>
      <c r="C140" s="155" t="s">
        <v>226</v>
      </c>
      <c r="D140" s="161"/>
      <c r="E140" s="156"/>
      <c r="F140" s="158" t="n">
        <v>411200</v>
      </c>
      <c r="G140" s="159" t="s">
        <v>225</v>
      </c>
      <c r="H140" s="161"/>
      <c r="I140" s="156"/>
      <c r="K140" s="61" t="n">
        <f aca="false">D140-H140</f>
        <v>0</v>
      </c>
      <c r="L140" s="61"/>
    </row>
    <row r="141" customFormat="false" ht="30" hidden="false" customHeight="false" outlineLevel="0" collapsed="false">
      <c r="A141" s="145" t="n">
        <v>411300</v>
      </c>
      <c r="B141" s="188" t="n">
        <v>4113</v>
      </c>
      <c r="C141" s="155" t="s">
        <v>227</v>
      </c>
      <c r="D141" s="161"/>
      <c r="E141" s="156"/>
      <c r="F141" s="158" t="n">
        <v>411300</v>
      </c>
      <c r="G141" s="159" t="s">
        <v>228</v>
      </c>
      <c r="H141" s="161"/>
      <c r="I141" s="156"/>
      <c r="K141" s="61" t="n">
        <f aca="false">D141-H141</f>
        <v>0</v>
      </c>
      <c r="L141" s="61"/>
    </row>
    <row r="142" customFormat="false" ht="30" hidden="false" customHeight="false" outlineLevel="0" collapsed="false">
      <c r="A142" s="145" t="n">
        <v>411400</v>
      </c>
      <c r="B142" s="188" t="n">
        <v>4114</v>
      </c>
      <c r="C142" s="155" t="s">
        <v>229</v>
      </c>
      <c r="D142" s="161"/>
      <c r="E142" s="156"/>
      <c r="F142" s="158" t="n">
        <v>411300</v>
      </c>
      <c r="G142" s="159" t="s">
        <v>228</v>
      </c>
      <c r="H142" s="161"/>
      <c r="I142" s="156"/>
      <c r="K142" s="61" t="n">
        <f aca="false">D142-H142</f>
        <v>0</v>
      </c>
      <c r="L142" s="61"/>
    </row>
    <row r="143" customFormat="false" ht="30" hidden="false" customHeight="false" outlineLevel="0" collapsed="false">
      <c r="A143" s="145" t="n">
        <v>411500</v>
      </c>
      <c r="B143" s="188" t="n">
        <v>4115</v>
      </c>
      <c r="C143" s="155" t="s">
        <v>230</v>
      </c>
      <c r="D143" s="161"/>
      <c r="E143" s="156"/>
      <c r="F143" s="158" t="n">
        <v>411300</v>
      </c>
      <c r="G143" s="159" t="s">
        <v>228</v>
      </c>
      <c r="H143" s="161"/>
      <c r="I143" s="156"/>
      <c r="K143" s="61" t="n">
        <f aca="false">D143-H143</f>
        <v>0</v>
      </c>
      <c r="L143" s="61"/>
    </row>
    <row r="144" customFormat="false" ht="30" hidden="false" customHeight="false" outlineLevel="0" collapsed="false">
      <c r="A144" s="145" t="n">
        <v>411600</v>
      </c>
      <c r="B144" s="188" t="n">
        <v>4116</v>
      </c>
      <c r="C144" s="155" t="s">
        <v>231</v>
      </c>
      <c r="D144" s="161"/>
      <c r="E144" s="156"/>
      <c r="F144" s="158" t="n">
        <v>411300</v>
      </c>
      <c r="G144" s="159" t="s">
        <v>228</v>
      </c>
      <c r="H144" s="161"/>
      <c r="I144" s="156"/>
      <c r="K144" s="61" t="n">
        <f aca="false">D144-H144</f>
        <v>0</v>
      </c>
      <c r="L144" s="61"/>
    </row>
    <row r="145" customFormat="false" ht="30" hidden="false" customHeight="false" outlineLevel="0" collapsed="false">
      <c r="A145" s="145" t="n">
        <v>411700</v>
      </c>
      <c r="B145" s="188" t="n">
        <v>4117</v>
      </c>
      <c r="C145" s="155" t="s">
        <v>232</v>
      </c>
      <c r="D145" s="161"/>
      <c r="E145" s="156"/>
      <c r="F145" s="158" t="n">
        <v>412200</v>
      </c>
      <c r="G145" s="159" t="s">
        <v>233</v>
      </c>
      <c r="H145" s="161"/>
      <c r="I145" s="156"/>
      <c r="K145" s="61" t="n">
        <f aca="false">D145-H145</f>
        <v>0</v>
      </c>
      <c r="L145" s="61"/>
    </row>
    <row r="146" customFormat="false" ht="30" hidden="false" customHeight="false" outlineLevel="0" collapsed="false">
      <c r="A146" s="145" t="n">
        <v>411800</v>
      </c>
      <c r="B146" s="188" t="n">
        <v>4118</v>
      </c>
      <c r="C146" s="155" t="s">
        <v>234</v>
      </c>
      <c r="D146" s="161"/>
      <c r="E146" s="156"/>
      <c r="F146" s="158" t="n">
        <v>412200</v>
      </c>
      <c r="G146" s="159" t="s">
        <v>233</v>
      </c>
      <c r="H146" s="161"/>
      <c r="I146" s="156"/>
      <c r="K146" s="61" t="n">
        <f aca="false">D146-H146</f>
        <v>0</v>
      </c>
      <c r="L146" s="61"/>
    </row>
    <row r="147" customFormat="false" ht="15" hidden="false" customHeight="false" outlineLevel="0" collapsed="false">
      <c r="A147" s="164" t="n">
        <v>412100</v>
      </c>
      <c r="B147" s="218" t="n">
        <v>4121</v>
      </c>
      <c r="C147" s="199" t="s">
        <v>235</v>
      </c>
      <c r="D147" s="219"/>
      <c r="E147" s="220"/>
      <c r="F147" s="221" t="n">
        <v>412300</v>
      </c>
      <c r="G147" s="222" t="s">
        <v>236</v>
      </c>
      <c r="H147" s="223"/>
      <c r="I147" s="224"/>
      <c r="K147" s="73"/>
      <c r="L147" s="73"/>
    </row>
    <row r="148" customFormat="false" ht="15" hidden="false" customHeight="false" outlineLevel="0" collapsed="false">
      <c r="A148" s="173" t="n">
        <v>412100</v>
      </c>
      <c r="B148" s="225" t="n">
        <v>4121</v>
      </c>
      <c r="C148" s="226" t="s">
        <v>235</v>
      </c>
      <c r="D148" s="200"/>
      <c r="E148" s="201"/>
      <c r="F148" s="202" t="n">
        <v>412800</v>
      </c>
      <c r="G148" s="203" t="s">
        <v>237</v>
      </c>
      <c r="H148" s="204"/>
      <c r="I148" s="205"/>
      <c r="K148" s="52" t="n">
        <f aca="false">D147-H147-H148</f>
        <v>0</v>
      </c>
      <c r="L148" s="52"/>
    </row>
    <row r="149" customFormat="false" ht="15" hidden="false" customHeight="false" outlineLevel="0" collapsed="false">
      <c r="A149" s="164" t="n">
        <v>412200</v>
      </c>
      <c r="B149" s="218" t="n">
        <v>4122</v>
      </c>
      <c r="C149" s="199" t="s">
        <v>238</v>
      </c>
      <c r="D149" s="219"/>
      <c r="E149" s="220"/>
      <c r="F149" s="221" t="n">
        <v>412300</v>
      </c>
      <c r="G149" s="222" t="s">
        <v>236</v>
      </c>
      <c r="H149" s="223"/>
      <c r="I149" s="224"/>
      <c r="K149" s="73"/>
      <c r="L149" s="73"/>
    </row>
    <row r="150" customFormat="false" ht="15" hidden="false" customHeight="false" outlineLevel="0" collapsed="false">
      <c r="A150" s="173" t="n">
        <v>412200</v>
      </c>
      <c r="B150" s="225" t="n">
        <v>4122</v>
      </c>
      <c r="C150" s="226" t="s">
        <v>238</v>
      </c>
      <c r="D150" s="200"/>
      <c r="E150" s="201"/>
      <c r="F150" s="202" t="n">
        <v>412800</v>
      </c>
      <c r="G150" s="203" t="s">
        <v>237</v>
      </c>
      <c r="H150" s="204"/>
      <c r="I150" s="205"/>
      <c r="K150" s="52" t="n">
        <f aca="false">D149-H149-H150</f>
        <v>0</v>
      </c>
      <c r="L150" s="52"/>
    </row>
    <row r="151" customFormat="false" ht="15" hidden="false" customHeight="false" outlineLevel="0" collapsed="false">
      <c r="A151" s="164" t="n">
        <v>412300</v>
      </c>
      <c r="B151" s="218" t="n">
        <v>4123</v>
      </c>
      <c r="C151" s="199" t="s">
        <v>239</v>
      </c>
      <c r="D151" s="219"/>
      <c r="E151" s="220"/>
      <c r="F151" s="221" t="n">
        <v>419220</v>
      </c>
      <c r="G151" s="222" t="s">
        <v>240</v>
      </c>
      <c r="H151" s="223"/>
      <c r="I151" s="224"/>
      <c r="K151" s="73"/>
      <c r="L151" s="73"/>
    </row>
    <row r="152" customFormat="false" ht="15" hidden="false" customHeight="false" outlineLevel="0" collapsed="false">
      <c r="A152" s="173" t="n">
        <v>412300</v>
      </c>
      <c r="B152" s="225" t="n">
        <v>4123</v>
      </c>
      <c r="C152" s="226" t="s">
        <v>241</v>
      </c>
      <c r="D152" s="200"/>
      <c r="E152" s="201"/>
      <c r="F152" s="202" t="n">
        <v>412800</v>
      </c>
      <c r="G152" s="203" t="s">
        <v>237</v>
      </c>
      <c r="H152" s="204"/>
      <c r="I152" s="205"/>
      <c r="K152" s="52" t="n">
        <f aca="false">D151-H151-H152</f>
        <v>0</v>
      </c>
      <c r="L152" s="52"/>
    </row>
    <row r="153" customFormat="false" ht="15" hidden="false" customHeight="false" outlineLevel="0" collapsed="false">
      <c r="A153" s="145" t="n">
        <v>416000</v>
      </c>
      <c r="B153" s="154" t="n">
        <v>416</v>
      </c>
      <c r="C153" s="155" t="s">
        <v>242</v>
      </c>
      <c r="D153" s="161"/>
      <c r="E153" s="156"/>
      <c r="F153" s="158" t="n">
        <v>416000</v>
      </c>
      <c r="G153" s="159" t="s">
        <v>242</v>
      </c>
      <c r="H153" s="161"/>
      <c r="I153" s="156"/>
      <c r="K153" s="61" t="n">
        <f aca="false">D153-H153</f>
        <v>0</v>
      </c>
      <c r="L153" s="61"/>
    </row>
    <row r="154" customFormat="false" ht="30" hidden="false" customHeight="true" outlineLevel="0" collapsed="false">
      <c r="A154" s="164" t="n">
        <v>418000</v>
      </c>
      <c r="B154" s="227" t="n">
        <v>418</v>
      </c>
      <c r="C154" s="228" t="s">
        <v>243</v>
      </c>
      <c r="D154" s="229" t="s">
        <v>217</v>
      </c>
      <c r="E154" s="230"/>
      <c r="F154" s="231" t="n">
        <v>418100</v>
      </c>
      <c r="G154" s="232" t="s">
        <v>244</v>
      </c>
      <c r="H154" s="229" t="s">
        <v>217</v>
      </c>
      <c r="I154" s="230"/>
      <c r="K154" s="233"/>
      <c r="L154" s="233"/>
    </row>
    <row r="155" customFormat="false" ht="15" hidden="false" customHeight="false" outlineLevel="0" collapsed="false">
      <c r="A155" s="173" t="n">
        <v>418000</v>
      </c>
      <c r="B155" s="234" t="n">
        <v>418</v>
      </c>
      <c r="C155" s="235" t="s">
        <v>245</v>
      </c>
      <c r="D155" s="236"/>
      <c r="E155" s="237"/>
      <c r="F155" s="213" t="n">
        <v>418200</v>
      </c>
      <c r="G155" s="214" t="s">
        <v>246</v>
      </c>
      <c r="H155" s="236"/>
      <c r="I155" s="237"/>
      <c r="K155" s="217"/>
      <c r="L155" s="217"/>
    </row>
    <row r="156" customFormat="false" ht="30" hidden="false" customHeight="false" outlineLevel="0" collapsed="false">
      <c r="A156" s="164" t="n">
        <v>419100</v>
      </c>
      <c r="B156" s="198" t="n">
        <v>4191</v>
      </c>
      <c r="C156" s="199" t="s">
        <v>247</v>
      </c>
      <c r="D156" s="219"/>
      <c r="E156" s="220"/>
      <c r="F156" s="221" t="n">
        <v>419100</v>
      </c>
      <c r="G156" s="222" t="s">
        <v>248</v>
      </c>
      <c r="H156" s="223"/>
      <c r="I156" s="224"/>
      <c r="K156" s="61"/>
      <c r="L156" s="61"/>
    </row>
    <row r="157" customFormat="false" ht="30" hidden="false" customHeight="false" outlineLevel="0" collapsed="false">
      <c r="A157" s="206" t="n">
        <v>419100</v>
      </c>
      <c r="B157" s="238" t="n">
        <v>4191</v>
      </c>
      <c r="C157" s="239" t="s">
        <v>247</v>
      </c>
      <c r="D157" s="207"/>
      <c r="E157" s="208"/>
      <c r="F157" s="209" t="n">
        <v>419210</v>
      </c>
      <c r="G157" s="210" t="s">
        <v>249</v>
      </c>
      <c r="H157" s="211"/>
      <c r="I157" s="212"/>
      <c r="K157" s="61"/>
      <c r="L157" s="61"/>
    </row>
    <row r="158" customFormat="false" ht="30" hidden="false" customHeight="false" outlineLevel="0" collapsed="false">
      <c r="A158" s="173" t="n">
        <v>419100</v>
      </c>
      <c r="B158" s="240" t="n">
        <v>4191</v>
      </c>
      <c r="C158" s="226" t="s">
        <v>247</v>
      </c>
      <c r="D158" s="200"/>
      <c r="E158" s="201"/>
      <c r="F158" s="202" t="n">
        <v>419220</v>
      </c>
      <c r="G158" s="203" t="s">
        <v>240</v>
      </c>
      <c r="H158" s="204"/>
      <c r="I158" s="205"/>
      <c r="K158" s="61"/>
      <c r="L158" s="61" t="n">
        <f aca="false">E156-I156-I157-I158</f>
        <v>0</v>
      </c>
    </row>
    <row r="159" customFormat="false" ht="33" hidden="false" customHeight="true" outlineLevel="0" collapsed="false">
      <c r="A159" s="145" t="n">
        <v>419200</v>
      </c>
      <c r="B159" s="198" t="n">
        <v>4192</v>
      </c>
      <c r="C159" s="199" t="s">
        <v>250</v>
      </c>
      <c r="D159" s="219"/>
      <c r="E159" s="220"/>
      <c r="F159" s="221" t="n">
        <v>419100</v>
      </c>
      <c r="G159" s="222" t="s">
        <v>248</v>
      </c>
      <c r="H159" s="223"/>
      <c r="I159" s="224"/>
      <c r="K159" s="73"/>
      <c r="L159" s="73"/>
    </row>
    <row r="160" customFormat="false" ht="15" hidden="false" customHeight="false" outlineLevel="0" collapsed="false">
      <c r="A160" s="145"/>
      <c r="B160" s="240" t="n">
        <v>4192</v>
      </c>
      <c r="C160" s="226" t="s">
        <v>250</v>
      </c>
      <c r="D160" s="200"/>
      <c r="E160" s="201"/>
      <c r="F160" s="202" t="n">
        <v>419220</v>
      </c>
      <c r="G160" s="203" t="s">
        <v>240</v>
      </c>
      <c r="H160" s="204"/>
      <c r="I160" s="205"/>
      <c r="K160" s="52"/>
      <c r="L160" s="52" t="n">
        <f aca="false">+E159-I159-I160</f>
        <v>0</v>
      </c>
    </row>
    <row r="161" customFormat="false" ht="30" hidden="false" customHeight="false" outlineLevel="0" collapsed="false">
      <c r="A161" s="145" t="n">
        <v>419800</v>
      </c>
      <c r="B161" s="154" t="n">
        <v>4198</v>
      </c>
      <c r="C161" s="159" t="s">
        <v>251</v>
      </c>
      <c r="D161" s="161"/>
      <c r="E161" s="157"/>
      <c r="F161" s="158" t="n">
        <v>419800</v>
      </c>
      <c r="G161" s="159" t="s">
        <v>251</v>
      </c>
      <c r="H161" s="161"/>
      <c r="I161" s="160"/>
      <c r="K161" s="61"/>
      <c r="L161" s="61" t="n">
        <f aca="false">E161-I161</f>
        <v>0</v>
      </c>
    </row>
    <row r="162" customFormat="false" ht="15" hidden="false" customHeight="false" outlineLevel="0" collapsed="false">
      <c r="A162" s="145" t="n">
        <v>421000</v>
      </c>
      <c r="B162" s="154" t="n">
        <v>421</v>
      </c>
      <c r="C162" s="155" t="s">
        <v>252</v>
      </c>
      <c r="D162" s="161"/>
      <c r="E162" s="157"/>
      <c r="F162" s="158" t="n">
        <v>421000</v>
      </c>
      <c r="G162" s="159" t="s">
        <v>253</v>
      </c>
      <c r="H162" s="161"/>
      <c r="I162" s="160"/>
      <c r="K162" s="61"/>
      <c r="L162" s="61" t="n">
        <f aca="false">E162-I162</f>
        <v>0</v>
      </c>
    </row>
    <row r="163" customFormat="false" ht="15" hidden="false" customHeight="false" outlineLevel="0" collapsed="false">
      <c r="A163" s="145" t="n">
        <v>423000</v>
      </c>
      <c r="B163" s="154" t="n">
        <v>423</v>
      </c>
      <c r="C163" s="155" t="s">
        <v>254</v>
      </c>
      <c r="D163" s="161"/>
      <c r="E163" s="157"/>
      <c r="F163" s="158" t="n">
        <v>423000</v>
      </c>
      <c r="G163" s="159" t="s">
        <v>255</v>
      </c>
      <c r="H163" s="161"/>
      <c r="I163" s="160"/>
      <c r="K163" s="61"/>
      <c r="L163" s="61" t="n">
        <f aca="false">E163-I163</f>
        <v>0</v>
      </c>
    </row>
    <row r="164" customFormat="false" ht="15" hidden="false" customHeight="false" outlineLevel="0" collapsed="false">
      <c r="A164" s="145" t="n">
        <v>425000</v>
      </c>
      <c r="B164" s="154" t="n">
        <v>425</v>
      </c>
      <c r="C164" s="155" t="s">
        <v>256</v>
      </c>
      <c r="D164" s="161"/>
      <c r="E164" s="157"/>
      <c r="F164" s="158" t="n">
        <v>425000</v>
      </c>
      <c r="G164" s="159" t="s">
        <v>257</v>
      </c>
      <c r="H164" s="161"/>
      <c r="I164" s="160"/>
      <c r="K164" s="61" t="n">
        <f aca="false">D164-H164</f>
        <v>0</v>
      </c>
      <c r="L164" s="61"/>
    </row>
    <row r="165" customFormat="false" ht="15" hidden="false" customHeight="false" outlineLevel="0" collapsed="false">
      <c r="A165" s="145" t="n">
        <v>427000</v>
      </c>
      <c r="B165" s="154" t="n">
        <v>427</v>
      </c>
      <c r="C165" s="155" t="s">
        <v>258</v>
      </c>
      <c r="D165" s="161"/>
      <c r="E165" s="157"/>
      <c r="F165" s="158" t="n">
        <v>427000</v>
      </c>
      <c r="G165" s="159" t="s">
        <v>259</v>
      </c>
      <c r="H165" s="161"/>
      <c r="I165" s="160"/>
      <c r="K165" s="61"/>
      <c r="L165" s="61" t="n">
        <f aca="false">E165-I165</f>
        <v>0</v>
      </c>
    </row>
    <row r="166" customFormat="false" ht="30" hidden="false" customHeight="false" outlineLevel="0" collapsed="false">
      <c r="A166" s="145" t="n">
        <v>428200</v>
      </c>
      <c r="B166" s="154" t="n">
        <v>4282</v>
      </c>
      <c r="C166" s="155" t="s">
        <v>260</v>
      </c>
      <c r="D166" s="161"/>
      <c r="E166" s="157"/>
      <c r="F166" s="158" t="n">
        <v>428200</v>
      </c>
      <c r="G166" s="159" t="s">
        <v>261</v>
      </c>
      <c r="H166" s="161"/>
      <c r="I166" s="160"/>
      <c r="K166" s="61"/>
      <c r="L166" s="61" t="n">
        <f aca="false">E166-I166</f>
        <v>0</v>
      </c>
    </row>
    <row r="167" customFormat="false" ht="30" hidden="false" customHeight="false" outlineLevel="0" collapsed="false">
      <c r="A167" s="145" t="n">
        <v>428600</v>
      </c>
      <c r="B167" s="154" t="n">
        <v>4286</v>
      </c>
      <c r="C167" s="155" t="s">
        <v>262</v>
      </c>
      <c r="D167" s="161"/>
      <c r="E167" s="157"/>
      <c r="F167" s="158" t="n">
        <v>428600</v>
      </c>
      <c r="G167" s="159" t="s">
        <v>263</v>
      </c>
      <c r="H167" s="161"/>
      <c r="I167" s="160"/>
      <c r="K167" s="61"/>
      <c r="L167" s="61" t="n">
        <f aca="false">E167-I167</f>
        <v>0</v>
      </c>
    </row>
    <row r="168" customFormat="false" ht="30" hidden="false" customHeight="false" outlineLevel="0" collapsed="false">
      <c r="A168" s="145" t="n">
        <v>428700</v>
      </c>
      <c r="B168" s="154" t="n">
        <v>4287</v>
      </c>
      <c r="C168" s="155" t="s">
        <v>264</v>
      </c>
      <c r="D168" s="161"/>
      <c r="E168" s="157"/>
      <c r="F168" s="158" t="n">
        <v>428700</v>
      </c>
      <c r="G168" s="159" t="s">
        <v>265</v>
      </c>
      <c r="H168" s="161"/>
      <c r="I168" s="160"/>
      <c r="K168" s="61" t="n">
        <f aca="false">D168-H168</f>
        <v>0</v>
      </c>
      <c r="L168" s="61"/>
    </row>
    <row r="169" customFormat="false" ht="30" hidden="false" customHeight="false" outlineLevel="0" collapsed="false">
      <c r="A169" s="145" t="n">
        <v>429100</v>
      </c>
      <c r="B169" s="154" t="n">
        <v>4291</v>
      </c>
      <c r="C169" s="155" t="s">
        <v>266</v>
      </c>
      <c r="D169" s="161"/>
      <c r="E169" s="157"/>
      <c r="F169" s="158" t="n">
        <v>429100</v>
      </c>
      <c r="G169" s="159" t="s">
        <v>267</v>
      </c>
      <c r="H169" s="161"/>
      <c r="I169" s="160"/>
      <c r="K169" s="61" t="n">
        <f aca="false">D169-H169</f>
        <v>0</v>
      </c>
      <c r="L169" s="61"/>
    </row>
    <row r="170" customFormat="false" ht="30" hidden="false" customHeight="false" outlineLevel="0" collapsed="false">
      <c r="A170" s="145" t="n">
        <v>429200</v>
      </c>
      <c r="B170" s="154" t="n">
        <v>4292</v>
      </c>
      <c r="C170" s="159" t="s">
        <v>268</v>
      </c>
      <c r="D170" s="161"/>
      <c r="E170" s="157"/>
      <c r="F170" s="158" t="n">
        <v>429200</v>
      </c>
      <c r="G170" s="159" t="s">
        <v>268</v>
      </c>
      <c r="H170" s="161"/>
      <c r="I170" s="160"/>
      <c r="K170" s="61" t="n">
        <f aca="false">D170-H170</f>
        <v>0</v>
      </c>
      <c r="L170" s="61"/>
    </row>
    <row r="171" customFormat="false" ht="15" hidden="false" customHeight="false" outlineLevel="0" collapsed="false">
      <c r="A171" s="145" t="n">
        <v>429400</v>
      </c>
      <c r="B171" s="154" t="n">
        <v>4294</v>
      </c>
      <c r="C171" s="159" t="s">
        <v>269</v>
      </c>
      <c r="D171" s="161"/>
      <c r="E171" s="157"/>
      <c r="F171" s="158" t="n">
        <v>429400</v>
      </c>
      <c r="G171" s="159" t="s">
        <v>269</v>
      </c>
      <c r="H171" s="161"/>
      <c r="I171" s="160"/>
      <c r="K171" s="61" t="n">
        <f aca="false">D171-H171</f>
        <v>0</v>
      </c>
      <c r="L171" s="61"/>
    </row>
    <row r="172" customFormat="false" ht="15" hidden="false" customHeight="false" outlineLevel="0" collapsed="false">
      <c r="A172" s="145" t="n">
        <v>429500</v>
      </c>
      <c r="B172" s="154" t="n">
        <v>4295</v>
      </c>
      <c r="C172" s="159" t="s">
        <v>270</v>
      </c>
      <c r="D172" s="161"/>
      <c r="E172" s="157"/>
      <c r="F172" s="158" t="n">
        <v>429500</v>
      </c>
      <c r="G172" s="159" t="s">
        <v>270</v>
      </c>
      <c r="H172" s="161"/>
      <c r="I172" s="160"/>
      <c r="K172" s="61" t="n">
        <f aca="false">D172-H172</f>
        <v>0</v>
      </c>
      <c r="L172" s="61"/>
    </row>
    <row r="173" customFormat="false" ht="15" hidden="false" customHeight="false" outlineLevel="0" collapsed="false">
      <c r="A173" s="145" t="n">
        <v>431000</v>
      </c>
      <c r="B173" s="154" t="n">
        <v>431</v>
      </c>
      <c r="C173" s="155" t="s">
        <v>271</v>
      </c>
      <c r="D173" s="161"/>
      <c r="E173" s="157"/>
      <c r="F173" s="158" t="n">
        <v>431000</v>
      </c>
      <c r="G173" s="159" t="s">
        <v>272</v>
      </c>
      <c r="H173" s="161"/>
      <c r="I173" s="160"/>
      <c r="K173" s="61"/>
      <c r="L173" s="61" t="n">
        <f aca="false">E173-I173</f>
        <v>0</v>
      </c>
    </row>
    <row r="174" customFormat="false" ht="15" hidden="false" customHeight="false" outlineLevel="0" collapsed="false">
      <c r="A174" s="145" t="n">
        <v>437000</v>
      </c>
      <c r="B174" s="154" t="n">
        <v>437</v>
      </c>
      <c r="C174" s="155" t="s">
        <v>273</v>
      </c>
      <c r="D174" s="161"/>
      <c r="E174" s="157"/>
      <c r="F174" s="158" t="n">
        <v>437000</v>
      </c>
      <c r="G174" s="159" t="s">
        <v>273</v>
      </c>
      <c r="H174" s="161"/>
      <c r="I174" s="160"/>
      <c r="K174" s="61"/>
      <c r="L174" s="61" t="n">
        <f aca="false">E174-I174</f>
        <v>0</v>
      </c>
    </row>
    <row r="175" customFormat="false" ht="30" hidden="false" customHeight="false" outlineLevel="0" collapsed="false">
      <c r="A175" s="145" t="n">
        <v>438200</v>
      </c>
      <c r="B175" s="154" t="n">
        <v>4382</v>
      </c>
      <c r="C175" s="159" t="s">
        <v>274</v>
      </c>
      <c r="D175" s="161"/>
      <c r="E175" s="157"/>
      <c r="F175" s="158" t="n">
        <v>438200</v>
      </c>
      <c r="G175" s="159" t="s">
        <v>274</v>
      </c>
      <c r="H175" s="161"/>
      <c r="I175" s="160"/>
      <c r="K175" s="61"/>
      <c r="L175" s="61" t="n">
        <f aca="false">E175-I175</f>
        <v>0</v>
      </c>
    </row>
    <row r="176" customFormat="false" ht="30" hidden="false" customHeight="false" outlineLevel="0" collapsed="false">
      <c r="A176" s="145" t="n">
        <v>438600</v>
      </c>
      <c r="B176" s="154" t="n">
        <v>4386</v>
      </c>
      <c r="C176" s="159" t="s">
        <v>275</v>
      </c>
      <c r="D176" s="161"/>
      <c r="E176" s="157"/>
      <c r="F176" s="158" t="n">
        <v>438600</v>
      </c>
      <c r="G176" s="159" t="s">
        <v>275</v>
      </c>
      <c r="H176" s="161"/>
      <c r="I176" s="160"/>
      <c r="K176" s="61"/>
      <c r="L176" s="61" t="n">
        <f aca="false">E176-I176</f>
        <v>0</v>
      </c>
    </row>
    <row r="177" customFormat="false" ht="30" hidden="false" customHeight="false" outlineLevel="0" collapsed="false">
      <c r="A177" s="145" t="n">
        <v>438700</v>
      </c>
      <c r="B177" s="154" t="n">
        <v>4387</v>
      </c>
      <c r="C177" s="159" t="s">
        <v>276</v>
      </c>
      <c r="D177" s="161"/>
      <c r="E177" s="157"/>
      <c r="F177" s="158" t="n">
        <v>438700</v>
      </c>
      <c r="G177" s="159" t="s">
        <v>276</v>
      </c>
      <c r="H177" s="161"/>
      <c r="I177" s="160"/>
      <c r="K177" s="61" t="n">
        <f aca="false">D177-H177</f>
        <v>0</v>
      </c>
      <c r="L177" s="61"/>
    </row>
    <row r="178" customFormat="false" ht="30" hidden="false" customHeight="false" outlineLevel="0" collapsed="false">
      <c r="A178" s="145" t="n">
        <v>441110</v>
      </c>
      <c r="B178" s="154" t="n">
        <v>44111</v>
      </c>
      <c r="C178" s="155" t="s">
        <v>277</v>
      </c>
      <c r="D178" s="161"/>
      <c r="E178" s="157"/>
      <c r="F178" s="158" t="n">
        <v>441150</v>
      </c>
      <c r="G178" s="159" t="s">
        <v>278</v>
      </c>
      <c r="H178" s="161"/>
      <c r="I178" s="160"/>
      <c r="K178" s="61" t="n">
        <f aca="false">D178-H178</f>
        <v>0</v>
      </c>
      <c r="L178" s="61"/>
    </row>
    <row r="179" customFormat="false" ht="15" hidden="false" customHeight="false" outlineLevel="0" collapsed="false">
      <c r="A179" s="145" t="n">
        <v>441120</v>
      </c>
      <c r="B179" s="154" t="n">
        <v>44112</v>
      </c>
      <c r="C179" s="155" t="s">
        <v>279</v>
      </c>
      <c r="D179" s="161"/>
      <c r="E179" s="157"/>
      <c r="F179" s="158" t="n">
        <v>443110</v>
      </c>
      <c r="G179" s="159" t="s">
        <v>280</v>
      </c>
      <c r="H179" s="161"/>
      <c r="I179" s="160"/>
      <c r="K179" s="61" t="n">
        <f aca="false">D179-H179</f>
        <v>0</v>
      </c>
      <c r="L179" s="61"/>
    </row>
    <row r="180" customFormat="false" ht="30" hidden="false" customHeight="false" outlineLevel="0" collapsed="false">
      <c r="A180" s="145" t="n">
        <v>441130</v>
      </c>
      <c r="B180" s="154" t="n">
        <v>44113</v>
      </c>
      <c r="C180" s="155" t="s">
        <v>281</v>
      </c>
      <c r="D180" s="161"/>
      <c r="E180" s="157"/>
      <c r="F180" s="158" t="n">
        <v>441130</v>
      </c>
      <c r="G180" s="159" t="s">
        <v>282</v>
      </c>
      <c r="H180" s="161"/>
      <c r="I180" s="160"/>
      <c r="K180" s="61" t="n">
        <f aca="false">D180-H180</f>
        <v>0</v>
      </c>
      <c r="L180" s="61"/>
    </row>
    <row r="181" customFormat="false" ht="30" hidden="false" customHeight="false" outlineLevel="0" collapsed="false">
      <c r="A181" s="145" t="n">
        <v>441140</v>
      </c>
      <c r="B181" s="154" t="n">
        <v>44114</v>
      </c>
      <c r="C181" s="155" t="s">
        <v>283</v>
      </c>
      <c r="D181" s="161"/>
      <c r="E181" s="157"/>
      <c r="F181" s="158" t="n">
        <v>441140</v>
      </c>
      <c r="G181" s="159" t="s">
        <v>284</v>
      </c>
      <c r="H181" s="161"/>
      <c r="I181" s="160"/>
      <c r="K181" s="61" t="n">
        <f aca="false">D181-H181</f>
        <v>0</v>
      </c>
      <c r="L181" s="61"/>
    </row>
    <row r="182" customFormat="false" ht="15" hidden="false" customHeight="false" outlineLevel="0" collapsed="false">
      <c r="A182" s="145" t="n">
        <v>441160</v>
      </c>
      <c r="B182" s="154" t="n">
        <v>44116</v>
      </c>
      <c r="C182" s="155" t="s">
        <v>285</v>
      </c>
      <c r="D182" s="161"/>
      <c r="E182" s="157"/>
      <c r="F182" s="158" t="n">
        <v>441160</v>
      </c>
      <c r="G182" s="159" t="s">
        <v>286</v>
      </c>
      <c r="H182" s="161"/>
      <c r="I182" s="160"/>
      <c r="K182" s="61" t="n">
        <f aca="false">D182-H182</f>
        <v>0</v>
      </c>
      <c r="L182" s="61"/>
    </row>
    <row r="183" customFormat="false" ht="15" hidden="false" customHeight="false" outlineLevel="0" collapsed="false">
      <c r="A183" s="145" t="n">
        <v>441170</v>
      </c>
      <c r="B183" s="154" t="n">
        <v>44117</v>
      </c>
      <c r="C183" s="155" t="s">
        <v>287</v>
      </c>
      <c r="D183" s="161"/>
      <c r="E183" s="157"/>
      <c r="F183" s="158" t="n">
        <v>441170</v>
      </c>
      <c r="G183" s="159" t="s">
        <v>288</v>
      </c>
      <c r="H183" s="161"/>
      <c r="I183" s="160"/>
      <c r="K183" s="61" t="n">
        <f aca="false">D183-H183</f>
        <v>0</v>
      </c>
      <c r="L183" s="61"/>
    </row>
    <row r="184" customFormat="false" ht="15" hidden="false" customHeight="false" outlineLevel="0" collapsed="false">
      <c r="A184" s="164" t="n">
        <v>441180</v>
      </c>
      <c r="B184" s="218" t="n">
        <v>44118</v>
      </c>
      <c r="C184" s="199" t="s">
        <v>289</v>
      </c>
      <c r="D184" s="219"/>
      <c r="E184" s="220"/>
      <c r="F184" s="221" t="n">
        <v>441180</v>
      </c>
      <c r="G184" s="222" t="s">
        <v>290</v>
      </c>
      <c r="H184" s="223"/>
      <c r="I184" s="224"/>
      <c r="K184" s="73"/>
      <c r="L184" s="73"/>
    </row>
    <row r="185" customFormat="false" ht="30" hidden="false" customHeight="false" outlineLevel="0" collapsed="false">
      <c r="A185" s="173" t="n">
        <v>441180</v>
      </c>
      <c r="B185" s="225" t="n">
        <v>44118</v>
      </c>
      <c r="C185" s="226" t="s">
        <v>289</v>
      </c>
      <c r="D185" s="241"/>
      <c r="E185" s="201"/>
      <c r="F185" s="202" t="n">
        <v>441120</v>
      </c>
      <c r="G185" s="203" t="s">
        <v>291</v>
      </c>
      <c r="H185" s="204"/>
      <c r="I185" s="205"/>
      <c r="K185" s="52" t="n">
        <f aca="false">D184-H184-H185</f>
        <v>0</v>
      </c>
      <c r="L185" s="52"/>
    </row>
    <row r="186" customFormat="false" ht="30" hidden="false" customHeight="false" outlineLevel="0" collapsed="false">
      <c r="A186" s="145" t="n">
        <v>441220</v>
      </c>
      <c r="B186" s="154" t="n">
        <v>44122</v>
      </c>
      <c r="C186" s="159" t="s">
        <v>292</v>
      </c>
      <c r="D186" s="161"/>
      <c r="E186" s="157"/>
      <c r="F186" s="158" t="n">
        <v>441220</v>
      </c>
      <c r="G186" s="159" t="s">
        <v>292</v>
      </c>
      <c r="H186" s="161"/>
      <c r="I186" s="160"/>
      <c r="K186" s="61" t="n">
        <f aca="false">D186-H186</f>
        <v>0</v>
      </c>
      <c r="L186" s="61"/>
    </row>
    <row r="187" customFormat="false" ht="30" hidden="false" customHeight="false" outlineLevel="0" collapsed="false">
      <c r="A187" s="145" t="n">
        <v>441230</v>
      </c>
      <c r="B187" s="154" t="n">
        <v>44123</v>
      </c>
      <c r="C187" s="159" t="s">
        <v>293</v>
      </c>
      <c r="D187" s="161"/>
      <c r="E187" s="157"/>
      <c r="F187" s="158" t="n">
        <v>441230</v>
      </c>
      <c r="G187" s="159" t="s">
        <v>293</v>
      </c>
      <c r="H187" s="161"/>
      <c r="I187" s="160"/>
      <c r="K187" s="61" t="n">
        <f aca="false">D187-H187</f>
        <v>0</v>
      </c>
      <c r="L187" s="61"/>
    </row>
    <row r="188" customFormat="false" ht="30" hidden="false" customHeight="false" outlineLevel="0" collapsed="false">
      <c r="A188" s="145" t="n">
        <v>441250</v>
      </c>
      <c r="B188" s="154" t="n">
        <v>44125</v>
      </c>
      <c r="C188" s="159" t="s">
        <v>294</v>
      </c>
      <c r="D188" s="161"/>
      <c r="E188" s="157"/>
      <c r="F188" s="158" t="n">
        <v>441250</v>
      </c>
      <c r="G188" s="159" t="s">
        <v>294</v>
      </c>
      <c r="H188" s="161"/>
      <c r="I188" s="160"/>
      <c r="K188" s="61" t="n">
        <f aca="false">D188-H188</f>
        <v>0</v>
      </c>
      <c r="L188" s="61"/>
    </row>
    <row r="189" customFormat="false" ht="15" hidden="false" customHeight="false" outlineLevel="0" collapsed="false">
      <c r="A189" s="145" t="n">
        <v>441260</v>
      </c>
      <c r="B189" s="154" t="n">
        <v>44126</v>
      </c>
      <c r="C189" s="155" t="s">
        <v>295</v>
      </c>
      <c r="D189" s="161"/>
      <c r="E189" s="157"/>
      <c r="F189" s="158" t="n">
        <v>441280</v>
      </c>
      <c r="G189" s="159" t="s">
        <v>296</v>
      </c>
      <c r="H189" s="161"/>
      <c r="I189" s="160"/>
      <c r="K189" s="61" t="n">
        <f aca="false">D189-H189</f>
        <v>0</v>
      </c>
      <c r="L189" s="61"/>
    </row>
    <row r="190" customFormat="false" ht="15" hidden="false" customHeight="false" outlineLevel="0" collapsed="false">
      <c r="A190" s="145" t="n">
        <v>441270</v>
      </c>
      <c r="B190" s="154" t="n">
        <v>44127</v>
      </c>
      <c r="C190" s="155" t="s">
        <v>297</v>
      </c>
      <c r="D190" s="161"/>
      <c r="E190" s="157"/>
      <c r="F190" s="158" t="n">
        <v>441280</v>
      </c>
      <c r="G190" s="159" t="s">
        <v>296</v>
      </c>
      <c r="H190" s="161"/>
      <c r="I190" s="160"/>
      <c r="K190" s="61" t="n">
        <f aca="false">D190-H190</f>
        <v>0</v>
      </c>
      <c r="L190" s="61"/>
    </row>
    <row r="191" customFormat="false" ht="15" hidden="false" customHeight="false" outlineLevel="0" collapsed="false">
      <c r="A191" s="145" t="n">
        <v>441280</v>
      </c>
      <c r="B191" s="154" t="n">
        <v>44128</v>
      </c>
      <c r="C191" s="155" t="s">
        <v>298</v>
      </c>
      <c r="D191" s="161"/>
      <c r="E191" s="157"/>
      <c r="F191" s="158" t="n">
        <v>441280</v>
      </c>
      <c r="G191" s="159" t="s">
        <v>296</v>
      </c>
      <c r="H191" s="161"/>
      <c r="I191" s="160"/>
      <c r="K191" s="61" t="n">
        <f aca="false">D191-H191</f>
        <v>0</v>
      </c>
      <c r="L191" s="61"/>
    </row>
    <row r="192" customFormat="false" ht="15" hidden="false" customHeight="false" outlineLevel="0" collapsed="false">
      <c r="A192" s="145" t="n">
        <v>441300</v>
      </c>
      <c r="B192" s="154" t="n">
        <v>4413</v>
      </c>
      <c r="C192" s="155" t="s">
        <v>299</v>
      </c>
      <c r="D192" s="161"/>
      <c r="E192" s="157"/>
      <c r="F192" s="158" t="n">
        <v>441800</v>
      </c>
      <c r="G192" s="159" t="s">
        <v>300</v>
      </c>
      <c r="H192" s="161"/>
      <c r="I192" s="160"/>
      <c r="K192" s="61" t="n">
        <f aca="false">D192-H192</f>
        <v>0</v>
      </c>
      <c r="L192" s="61"/>
    </row>
    <row r="193" customFormat="false" ht="30" hidden="false" customHeight="false" outlineLevel="0" collapsed="false">
      <c r="A193" s="145" t="n">
        <v>441410</v>
      </c>
      <c r="B193" s="154" t="n">
        <v>44141</v>
      </c>
      <c r="C193" s="159" t="s">
        <v>301</v>
      </c>
      <c r="D193" s="161"/>
      <c r="E193" s="157"/>
      <c r="F193" s="158" t="n">
        <v>441410</v>
      </c>
      <c r="G193" s="159" t="s">
        <v>301</v>
      </c>
      <c r="H193" s="161"/>
      <c r="I193" s="160"/>
      <c r="K193" s="61" t="n">
        <f aca="false">D193-H193</f>
        <v>0</v>
      </c>
      <c r="L193" s="61"/>
    </row>
    <row r="194" customFormat="false" ht="30" hidden="false" customHeight="false" outlineLevel="0" collapsed="false">
      <c r="A194" s="145" t="n">
        <v>441460</v>
      </c>
      <c r="B194" s="154" t="n">
        <v>44146</v>
      </c>
      <c r="C194" s="159" t="s">
        <v>302</v>
      </c>
      <c r="D194" s="161"/>
      <c r="E194" s="157"/>
      <c r="F194" s="158" t="n">
        <v>441460</v>
      </c>
      <c r="G194" s="159" t="s">
        <v>302</v>
      </c>
      <c r="H194" s="161"/>
      <c r="I194" s="160"/>
      <c r="K194" s="61" t="n">
        <f aca="false">D194-H194</f>
        <v>0</v>
      </c>
      <c r="L194" s="61"/>
    </row>
    <row r="195" customFormat="false" ht="30" hidden="false" customHeight="false" outlineLevel="0" collapsed="false">
      <c r="A195" s="145" t="n">
        <v>441470</v>
      </c>
      <c r="B195" s="154" t="n">
        <v>44147</v>
      </c>
      <c r="C195" s="159" t="s">
        <v>303</v>
      </c>
      <c r="D195" s="161"/>
      <c r="E195" s="157"/>
      <c r="F195" s="158" t="n">
        <v>441470</v>
      </c>
      <c r="G195" s="159" t="s">
        <v>303</v>
      </c>
      <c r="H195" s="161"/>
      <c r="I195" s="160"/>
      <c r="K195" s="61" t="n">
        <f aca="false">D195-H195</f>
        <v>0</v>
      </c>
      <c r="L195" s="61"/>
    </row>
    <row r="196" customFormat="false" ht="15" hidden="false" customHeight="false" outlineLevel="0" collapsed="false">
      <c r="A196" s="145" t="n">
        <v>441480</v>
      </c>
      <c r="B196" s="154" t="n">
        <v>44148</v>
      </c>
      <c r="C196" s="159" t="s">
        <v>304</v>
      </c>
      <c r="D196" s="161"/>
      <c r="E196" s="157"/>
      <c r="F196" s="158" t="n">
        <v>441480</v>
      </c>
      <c r="G196" s="159" t="s">
        <v>304</v>
      </c>
      <c r="H196" s="161"/>
      <c r="I196" s="160"/>
      <c r="K196" s="61" t="n">
        <f aca="false">D196-H196</f>
        <v>0</v>
      </c>
      <c r="L196" s="61"/>
    </row>
    <row r="197" customFormat="false" ht="15" hidden="false" customHeight="false" outlineLevel="0" collapsed="false">
      <c r="A197" s="145" t="n">
        <v>441700</v>
      </c>
      <c r="B197" s="154" t="n">
        <v>4417</v>
      </c>
      <c r="C197" s="155" t="s">
        <v>305</v>
      </c>
      <c r="D197" s="161"/>
      <c r="E197" s="157"/>
      <c r="F197" s="158" t="n">
        <v>441600</v>
      </c>
      <c r="G197" s="159" t="s">
        <v>306</v>
      </c>
      <c r="H197" s="161"/>
      <c r="I197" s="160"/>
      <c r="K197" s="61" t="n">
        <f aca="false">D197-H197</f>
        <v>0</v>
      </c>
      <c r="L197" s="61"/>
    </row>
    <row r="198" customFormat="false" ht="15" hidden="false" customHeight="false" outlineLevel="0" collapsed="false">
      <c r="A198" s="164" t="n">
        <v>441800</v>
      </c>
      <c r="B198" s="218" t="n">
        <v>4418</v>
      </c>
      <c r="C198" s="199" t="s">
        <v>300</v>
      </c>
      <c r="D198" s="219"/>
      <c r="E198" s="242"/>
      <c r="F198" s="221" t="n">
        <v>441700</v>
      </c>
      <c r="G198" s="222" t="s">
        <v>307</v>
      </c>
      <c r="H198" s="223"/>
      <c r="I198" s="224"/>
      <c r="K198" s="73"/>
      <c r="L198" s="73"/>
    </row>
    <row r="199" customFormat="false" ht="15" hidden="false" customHeight="false" outlineLevel="0" collapsed="false">
      <c r="A199" s="173" t="n">
        <v>441800</v>
      </c>
      <c r="B199" s="225" t="n">
        <v>4418</v>
      </c>
      <c r="C199" s="226" t="s">
        <v>300</v>
      </c>
      <c r="D199" s="200"/>
      <c r="E199" s="243"/>
      <c r="F199" s="209" t="n">
        <v>441800</v>
      </c>
      <c r="G199" s="210" t="s">
        <v>300</v>
      </c>
      <c r="H199" s="211"/>
      <c r="I199" s="212"/>
      <c r="K199" s="52" t="n">
        <f aca="false">D198-H198-H199</f>
        <v>0</v>
      </c>
      <c r="L199" s="52"/>
    </row>
    <row r="200" customFormat="false" ht="30" hidden="false" customHeight="false" outlineLevel="0" collapsed="false">
      <c r="A200" s="164" t="n">
        <v>441911</v>
      </c>
      <c r="B200" s="198" t="n">
        <v>441911</v>
      </c>
      <c r="C200" s="199" t="s">
        <v>308</v>
      </c>
      <c r="D200" s="219"/>
      <c r="E200" s="220"/>
      <c r="F200" s="244" t="n">
        <v>441941</v>
      </c>
      <c r="G200" s="210" t="s">
        <v>309</v>
      </c>
      <c r="H200" s="211"/>
      <c r="I200" s="212"/>
      <c r="K200" s="73"/>
      <c r="L200" s="73"/>
    </row>
    <row r="201" customFormat="false" ht="30" hidden="false" customHeight="false" outlineLevel="0" collapsed="false">
      <c r="A201" s="206" t="n">
        <v>441911</v>
      </c>
      <c r="B201" s="238" t="n">
        <v>441911</v>
      </c>
      <c r="C201" s="239" t="s">
        <v>308</v>
      </c>
      <c r="D201" s="207"/>
      <c r="E201" s="208"/>
      <c r="F201" s="244" t="n">
        <v>441915</v>
      </c>
      <c r="G201" s="245" t="s">
        <v>310</v>
      </c>
      <c r="H201" s="211"/>
      <c r="I201" s="212"/>
      <c r="K201" s="93"/>
      <c r="L201" s="93"/>
    </row>
    <row r="202" customFormat="false" ht="30" hidden="false" customHeight="false" outlineLevel="0" collapsed="false">
      <c r="A202" s="173" t="n">
        <v>441911</v>
      </c>
      <c r="B202" s="240" t="n">
        <v>441911</v>
      </c>
      <c r="C202" s="226" t="s">
        <v>308</v>
      </c>
      <c r="D202" s="200"/>
      <c r="E202" s="201"/>
      <c r="F202" s="202" t="n">
        <v>441916</v>
      </c>
      <c r="G202" s="203" t="s">
        <v>311</v>
      </c>
      <c r="H202" s="204"/>
      <c r="I202" s="205"/>
      <c r="K202" s="52"/>
      <c r="L202" s="52" t="n">
        <f aca="false">E200-SUM(I200:I202)</f>
        <v>0</v>
      </c>
    </row>
    <row r="203" customFormat="false" ht="30" hidden="false" customHeight="false" outlineLevel="0" collapsed="false">
      <c r="A203" s="145" t="n">
        <v>441912</v>
      </c>
      <c r="B203" s="154" t="n">
        <v>441912</v>
      </c>
      <c r="C203" s="155" t="s">
        <v>312</v>
      </c>
      <c r="D203" s="156"/>
      <c r="E203" s="157"/>
      <c r="F203" s="158" t="n">
        <v>441916</v>
      </c>
      <c r="G203" s="159" t="s">
        <v>311</v>
      </c>
      <c r="H203" s="156"/>
      <c r="I203" s="160"/>
      <c r="K203" s="61"/>
      <c r="L203" s="61" t="n">
        <f aca="false">E203-I203</f>
        <v>0</v>
      </c>
    </row>
    <row r="204" customFormat="false" ht="30" hidden="false" customHeight="false" outlineLevel="0" collapsed="false">
      <c r="A204" s="145" t="n">
        <v>441913</v>
      </c>
      <c r="B204" s="154" t="n">
        <v>441913</v>
      </c>
      <c r="C204" s="155" t="s">
        <v>313</v>
      </c>
      <c r="D204" s="156"/>
      <c r="E204" s="157"/>
      <c r="F204" s="158" t="n">
        <v>441913</v>
      </c>
      <c r="G204" s="159" t="s">
        <v>314</v>
      </c>
      <c r="H204" s="156"/>
      <c r="I204" s="160"/>
      <c r="K204" s="61"/>
      <c r="L204" s="61" t="n">
        <f aca="false">E204-I204</f>
        <v>0</v>
      </c>
    </row>
    <row r="205" customFormat="false" ht="30" hidden="false" customHeight="false" outlineLevel="0" collapsed="false">
      <c r="A205" s="145" t="n">
        <v>441914</v>
      </c>
      <c r="B205" s="154" t="n">
        <v>441914</v>
      </c>
      <c r="C205" s="155" t="s">
        <v>315</v>
      </c>
      <c r="D205" s="156"/>
      <c r="E205" s="157"/>
      <c r="F205" s="158" t="n">
        <v>441914</v>
      </c>
      <c r="G205" s="159" t="s">
        <v>316</v>
      </c>
      <c r="H205" s="156"/>
      <c r="I205" s="160"/>
      <c r="K205" s="61"/>
      <c r="L205" s="61" t="n">
        <f aca="false">E205-I205</f>
        <v>0</v>
      </c>
    </row>
    <row r="206" customFormat="false" ht="30" hidden="false" customHeight="false" outlineLevel="0" collapsed="false">
      <c r="A206" s="145" t="n">
        <v>441916</v>
      </c>
      <c r="B206" s="154" t="n">
        <v>441916</v>
      </c>
      <c r="C206" s="155" t="s">
        <v>317</v>
      </c>
      <c r="D206" s="156"/>
      <c r="E206" s="157"/>
      <c r="F206" s="158" t="n">
        <v>441916</v>
      </c>
      <c r="G206" s="159" t="s">
        <v>311</v>
      </c>
      <c r="H206" s="156"/>
      <c r="I206" s="160"/>
      <c r="K206" s="61"/>
      <c r="L206" s="61" t="n">
        <f aca="false">E206-I206</f>
        <v>0</v>
      </c>
    </row>
    <row r="207" customFormat="false" ht="15" hidden="false" customHeight="false" outlineLevel="0" collapsed="false">
      <c r="A207" s="145" t="n">
        <v>441917</v>
      </c>
      <c r="B207" s="154" t="n">
        <v>441917</v>
      </c>
      <c r="C207" s="155" t="s">
        <v>318</v>
      </c>
      <c r="D207" s="156"/>
      <c r="E207" s="157"/>
      <c r="F207" s="158" t="n">
        <v>441917</v>
      </c>
      <c r="G207" s="159" t="s">
        <v>319</v>
      </c>
      <c r="H207" s="156"/>
      <c r="I207" s="160"/>
      <c r="K207" s="61"/>
      <c r="L207" s="61" t="n">
        <f aca="false">E207-I207</f>
        <v>0</v>
      </c>
    </row>
    <row r="208" customFormat="false" ht="15" hidden="false" customHeight="false" outlineLevel="0" collapsed="false">
      <c r="A208" s="164" t="n">
        <v>441918</v>
      </c>
      <c r="B208" s="218" t="n">
        <v>441918</v>
      </c>
      <c r="C208" s="199" t="s">
        <v>320</v>
      </c>
      <c r="D208" s="242"/>
      <c r="E208" s="220"/>
      <c r="F208" s="221" t="n">
        <v>441918</v>
      </c>
      <c r="G208" s="222" t="s">
        <v>321</v>
      </c>
      <c r="H208" s="224"/>
      <c r="I208" s="224"/>
      <c r="K208" s="73"/>
      <c r="L208" s="73"/>
    </row>
    <row r="209" customFormat="false" ht="30" hidden="false" customHeight="false" outlineLevel="0" collapsed="false">
      <c r="A209" s="173" t="n">
        <v>441918</v>
      </c>
      <c r="B209" s="225" t="n">
        <v>441918</v>
      </c>
      <c r="C209" s="226" t="s">
        <v>320</v>
      </c>
      <c r="D209" s="246"/>
      <c r="E209" s="201"/>
      <c r="F209" s="202" t="n">
        <v>441912</v>
      </c>
      <c r="G209" s="203" t="s">
        <v>322</v>
      </c>
      <c r="H209" s="205"/>
      <c r="I209" s="205"/>
      <c r="K209" s="52"/>
      <c r="L209" s="52" t="n">
        <f aca="false">E208-I208-I209</f>
        <v>0</v>
      </c>
    </row>
    <row r="210" customFormat="false" ht="30" hidden="false" customHeight="false" outlineLevel="0" collapsed="false">
      <c r="A210" s="145" t="n">
        <v>441923</v>
      </c>
      <c r="B210" s="154" t="n">
        <v>441923</v>
      </c>
      <c r="C210" s="155" t="s">
        <v>323</v>
      </c>
      <c r="D210" s="156"/>
      <c r="E210" s="157"/>
      <c r="F210" s="158" t="n">
        <v>441923</v>
      </c>
      <c r="G210" s="159" t="s">
        <v>324</v>
      </c>
      <c r="H210" s="156"/>
      <c r="I210" s="160"/>
      <c r="K210" s="61"/>
      <c r="L210" s="61" t="n">
        <f aca="false">E210-I210</f>
        <v>0</v>
      </c>
    </row>
    <row r="211" customFormat="false" ht="30" hidden="false" customHeight="false" outlineLevel="0" collapsed="false">
      <c r="A211" s="145" t="n">
        <v>441925</v>
      </c>
      <c r="B211" s="154" t="n">
        <v>441925</v>
      </c>
      <c r="C211" s="155" t="s">
        <v>325</v>
      </c>
      <c r="D211" s="156"/>
      <c r="E211" s="157"/>
      <c r="F211" s="158" t="n">
        <v>441925</v>
      </c>
      <c r="G211" s="159" t="s">
        <v>326</v>
      </c>
      <c r="H211" s="156"/>
      <c r="I211" s="160"/>
      <c r="K211" s="61"/>
      <c r="L211" s="61" t="n">
        <f aca="false">E211-I211</f>
        <v>0</v>
      </c>
    </row>
    <row r="212" customFormat="false" ht="30" hidden="false" customHeight="false" outlineLevel="0" collapsed="false">
      <c r="A212" s="145" t="n">
        <v>441926</v>
      </c>
      <c r="B212" s="154" t="n">
        <v>441926</v>
      </c>
      <c r="C212" s="155" t="s">
        <v>327</v>
      </c>
      <c r="D212" s="156"/>
      <c r="E212" s="157"/>
      <c r="F212" s="158" t="n">
        <v>441928</v>
      </c>
      <c r="G212" s="159" t="s">
        <v>328</v>
      </c>
      <c r="H212" s="156"/>
      <c r="I212" s="160"/>
      <c r="K212" s="61"/>
      <c r="L212" s="61" t="n">
        <f aca="false">E212-I212</f>
        <v>0</v>
      </c>
    </row>
    <row r="213" customFormat="false" ht="30" hidden="false" customHeight="false" outlineLevel="0" collapsed="false">
      <c r="A213" s="145" t="n">
        <v>441927</v>
      </c>
      <c r="B213" s="154" t="n">
        <v>441927</v>
      </c>
      <c r="C213" s="155" t="s">
        <v>329</v>
      </c>
      <c r="D213" s="156"/>
      <c r="E213" s="157"/>
      <c r="F213" s="158" t="n">
        <v>441928</v>
      </c>
      <c r="G213" s="159" t="s">
        <v>328</v>
      </c>
      <c r="H213" s="156"/>
      <c r="I213" s="160"/>
      <c r="K213" s="61"/>
      <c r="L213" s="61" t="n">
        <f aca="false">E213-I213</f>
        <v>0</v>
      </c>
    </row>
    <row r="214" customFormat="false" ht="30" hidden="false" customHeight="false" outlineLevel="0" collapsed="false">
      <c r="A214" s="145" t="n">
        <v>441928</v>
      </c>
      <c r="B214" s="154" t="n">
        <v>441928</v>
      </c>
      <c r="C214" s="155" t="s">
        <v>330</v>
      </c>
      <c r="D214" s="156"/>
      <c r="E214" s="157"/>
      <c r="F214" s="158" t="n">
        <v>441928</v>
      </c>
      <c r="G214" s="159" t="s">
        <v>328</v>
      </c>
      <c r="H214" s="156"/>
      <c r="I214" s="160"/>
      <c r="K214" s="61"/>
      <c r="L214" s="61" t="n">
        <f aca="false">E214-I214</f>
        <v>0</v>
      </c>
    </row>
    <row r="215" customFormat="false" ht="15" hidden="false" customHeight="false" outlineLevel="0" collapsed="false">
      <c r="A215" s="145" t="n">
        <v>441930</v>
      </c>
      <c r="B215" s="154" t="n">
        <v>44193</v>
      </c>
      <c r="C215" s="155" t="s">
        <v>331</v>
      </c>
      <c r="D215" s="156"/>
      <c r="E215" s="157"/>
      <c r="F215" s="158" t="n">
        <v>441980</v>
      </c>
      <c r="G215" s="159" t="s">
        <v>332</v>
      </c>
      <c r="H215" s="156"/>
      <c r="I215" s="160"/>
      <c r="K215" s="61"/>
      <c r="L215" s="61" t="n">
        <f aca="false">E215-I215</f>
        <v>0</v>
      </c>
    </row>
    <row r="216" customFormat="false" ht="30" hidden="false" customHeight="false" outlineLevel="0" collapsed="false">
      <c r="A216" s="145" t="n">
        <v>441941</v>
      </c>
      <c r="B216" s="154" t="n">
        <v>441941</v>
      </c>
      <c r="C216" s="155" t="s">
        <v>333</v>
      </c>
      <c r="D216" s="156"/>
      <c r="E216" s="157"/>
      <c r="F216" s="158" t="n">
        <v>441941</v>
      </c>
      <c r="G216" s="159" t="s">
        <v>309</v>
      </c>
      <c r="H216" s="156"/>
      <c r="I216" s="160"/>
      <c r="K216" s="61"/>
      <c r="L216" s="61" t="n">
        <f aca="false">E216-I216</f>
        <v>0</v>
      </c>
    </row>
    <row r="217" customFormat="false" ht="30" hidden="false" customHeight="false" outlineLevel="0" collapsed="false">
      <c r="A217" s="145" t="n">
        <v>441946</v>
      </c>
      <c r="B217" s="154" t="n">
        <v>441946</v>
      </c>
      <c r="C217" s="155" t="s">
        <v>334</v>
      </c>
      <c r="D217" s="156"/>
      <c r="E217" s="157"/>
      <c r="F217" s="158" t="n">
        <v>441946</v>
      </c>
      <c r="G217" s="159" t="s">
        <v>335</v>
      </c>
      <c r="H217" s="156"/>
      <c r="I217" s="160"/>
      <c r="K217" s="61"/>
      <c r="L217" s="61" t="n">
        <f aca="false">E217-I217</f>
        <v>0</v>
      </c>
    </row>
    <row r="218" customFormat="false" ht="30" hidden="false" customHeight="false" outlineLevel="0" collapsed="false">
      <c r="A218" s="145" t="n">
        <v>441947</v>
      </c>
      <c r="B218" s="154" t="n">
        <v>441947</v>
      </c>
      <c r="C218" s="155" t="s">
        <v>336</v>
      </c>
      <c r="D218" s="156"/>
      <c r="E218" s="157"/>
      <c r="F218" s="158" t="n">
        <v>441947</v>
      </c>
      <c r="G218" s="159" t="s">
        <v>337</v>
      </c>
      <c r="H218" s="156"/>
      <c r="I218" s="160"/>
      <c r="K218" s="61"/>
      <c r="L218" s="61" t="n">
        <f aca="false">E218-I218</f>
        <v>0</v>
      </c>
    </row>
    <row r="219" customFormat="false" ht="30" hidden="false" customHeight="false" outlineLevel="0" collapsed="false">
      <c r="A219" s="145" t="n">
        <v>441948</v>
      </c>
      <c r="B219" s="154" t="n">
        <v>441948</v>
      </c>
      <c r="C219" s="155" t="s">
        <v>338</v>
      </c>
      <c r="D219" s="156"/>
      <c r="E219" s="157"/>
      <c r="F219" s="158" t="n">
        <v>441948</v>
      </c>
      <c r="G219" s="159" t="s">
        <v>339</v>
      </c>
      <c r="H219" s="156"/>
      <c r="I219" s="160"/>
      <c r="K219" s="61"/>
      <c r="L219" s="61" t="n">
        <f aca="false">E219-I219</f>
        <v>0</v>
      </c>
    </row>
    <row r="220" customFormat="false" ht="15" hidden="false" customHeight="false" outlineLevel="0" collapsed="false">
      <c r="A220" s="145" t="n">
        <v>441970</v>
      </c>
      <c r="B220" s="154" t="n">
        <v>44197</v>
      </c>
      <c r="C220" s="155" t="s">
        <v>340</v>
      </c>
      <c r="D220" s="156"/>
      <c r="E220" s="157"/>
      <c r="F220" s="182" t="n">
        <v>441960</v>
      </c>
      <c r="G220" s="159" t="s">
        <v>341</v>
      </c>
      <c r="H220" s="156"/>
      <c r="I220" s="160"/>
      <c r="K220" s="61"/>
      <c r="L220" s="61" t="n">
        <f aca="false">E220-I220</f>
        <v>0</v>
      </c>
    </row>
    <row r="221" customFormat="false" ht="15" hidden="false" customHeight="false" outlineLevel="0" collapsed="false">
      <c r="A221" s="164" t="n">
        <v>441980</v>
      </c>
      <c r="B221" s="218" t="n">
        <v>44198</v>
      </c>
      <c r="C221" s="199" t="s">
        <v>342</v>
      </c>
      <c r="D221" s="219"/>
      <c r="E221" s="220"/>
      <c r="F221" s="221" t="n">
        <v>441970</v>
      </c>
      <c r="G221" s="222" t="s">
        <v>343</v>
      </c>
      <c r="H221" s="223"/>
      <c r="I221" s="224"/>
      <c r="K221" s="73"/>
      <c r="L221" s="73"/>
    </row>
    <row r="222" customFormat="false" ht="15" hidden="false" customHeight="false" outlineLevel="0" collapsed="false">
      <c r="A222" s="173" t="n">
        <v>441980</v>
      </c>
      <c r="B222" s="225" t="n">
        <v>44198</v>
      </c>
      <c r="C222" s="226" t="s">
        <v>342</v>
      </c>
      <c r="D222" s="200"/>
      <c r="E222" s="201"/>
      <c r="F222" s="202" t="n">
        <v>441980</v>
      </c>
      <c r="G222" s="203" t="s">
        <v>332</v>
      </c>
      <c r="H222" s="204"/>
      <c r="I222" s="205"/>
      <c r="K222" s="52"/>
      <c r="L222" s="52" t="n">
        <f aca="false">E221-I221-I222</f>
        <v>0</v>
      </c>
    </row>
    <row r="223" customFormat="false" ht="15" hidden="false" customHeight="false" outlineLevel="0" collapsed="false">
      <c r="A223" s="145" t="n">
        <v>442600</v>
      </c>
      <c r="B223" s="154" t="n">
        <v>4426</v>
      </c>
      <c r="C223" s="155" t="s">
        <v>344</v>
      </c>
      <c r="D223" s="161"/>
      <c r="E223" s="157"/>
      <c r="F223" s="158" t="n">
        <v>442600</v>
      </c>
      <c r="G223" s="159" t="s">
        <v>345</v>
      </c>
      <c r="H223" s="161"/>
      <c r="I223" s="160"/>
      <c r="K223" s="61" t="n">
        <f aca="false">D223-H223</f>
        <v>0</v>
      </c>
      <c r="L223" s="61" t="n">
        <f aca="false">E223-I223</f>
        <v>0</v>
      </c>
    </row>
    <row r="224" customFormat="false" ht="15" hidden="false" customHeight="false" outlineLevel="0" collapsed="false">
      <c r="A224" s="145" t="n">
        <v>443100</v>
      </c>
      <c r="B224" s="154" t="n">
        <v>4431</v>
      </c>
      <c r="C224" s="155" t="s">
        <v>346</v>
      </c>
      <c r="D224" s="161"/>
      <c r="E224" s="157"/>
      <c r="F224" s="158" t="n">
        <v>443180</v>
      </c>
      <c r="G224" s="159" t="s">
        <v>347</v>
      </c>
      <c r="H224" s="161"/>
      <c r="I224" s="160"/>
      <c r="K224" s="61" t="n">
        <f aca="false">D224-H224</f>
        <v>0</v>
      </c>
      <c r="L224" s="61" t="n">
        <f aca="false">E224-I224</f>
        <v>0</v>
      </c>
    </row>
    <row r="225" customFormat="false" ht="15" hidden="false" customHeight="false" outlineLevel="0" collapsed="false">
      <c r="A225" s="145" t="n">
        <v>443200</v>
      </c>
      <c r="B225" s="154" t="n">
        <v>4432</v>
      </c>
      <c r="C225" s="155" t="s">
        <v>348</v>
      </c>
      <c r="D225" s="161"/>
      <c r="E225" s="157"/>
      <c r="F225" s="158" t="n">
        <v>443180</v>
      </c>
      <c r="G225" s="159" t="s">
        <v>347</v>
      </c>
      <c r="H225" s="161"/>
      <c r="I225" s="160"/>
      <c r="K225" s="61" t="n">
        <f aca="false">D225-H225</f>
        <v>0</v>
      </c>
      <c r="L225" s="61" t="n">
        <f aca="false">E225-I225</f>
        <v>0</v>
      </c>
    </row>
    <row r="226" customFormat="false" ht="15" hidden="false" customHeight="false" outlineLevel="0" collapsed="false">
      <c r="A226" s="164" t="n">
        <v>443300</v>
      </c>
      <c r="B226" s="198" t="n">
        <v>4433</v>
      </c>
      <c r="C226" s="199" t="s">
        <v>349</v>
      </c>
      <c r="D226" s="219"/>
      <c r="E226" s="220"/>
      <c r="F226" s="221" t="n">
        <v>443180</v>
      </c>
      <c r="G226" s="222" t="s">
        <v>347</v>
      </c>
      <c r="H226" s="223"/>
      <c r="I226" s="224"/>
      <c r="K226" s="73"/>
      <c r="L226" s="73"/>
    </row>
    <row r="227" customFormat="false" ht="30" hidden="false" customHeight="false" outlineLevel="0" collapsed="false">
      <c r="A227" s="206" t="n">
        <v>443300</v>
      </c>
      <c r="B227" s="238" t="n">
        <v>4433</v>
      </c>
      <c r="C227" s="239" t="s">
        <v>349</v>
      </c>
      <c r="D227" s="207"/>
      <c r="E227" s="208"/>
      <c r="F227" s="209" t="n">
        <v>443480</v>
      </c>
      <c r="G227" s="210" t="s">
        <v>350</v>
      </c>
      <c r="H227" s="211"/>
      <c r="I227" s="212"/>
      <c r="K227" s="93"/>
      <c r="L227" s="93"/>
    </row>
    <row r="228" customFormat="false" ht="15" hidden="false" customHeight="false" outlineLevel="0" collapsed="false">
      <c r="A228" s="173" t="n">
        <v>443300</v>
      </c>
      <c r="B228" s="240" t="n">
        <v>4433</v>
      </c>
      <c r="C228" s="226" t="s">
        <v>349</v>
      </c>
      <c r="D228" s="200"/>
      <c r="E228" s="201"/>
      <c r="F228" s="202" t="n">
        <v>443800</v>
      </c>
      <c r="G228" s="203" t="s">
        <v>351</v>
      </c>
      <c r="H228" s="204"/>
      <c r="I228" s="205"/>
      <c r="K228" s="52" t="n">
        <f aca="false">D226-H226-H227-H228</f>
        <v>0</v>
      </c>
      <c r="L228" s="52" t="n">
        <f aca="false">E226-I226-I227-I228</f>
        <v>0</v>
      </c>
    </row>
    <row r="229" customFormat="false" ht="30" hidden="false" customHeight="false" outlineLevel="0" collapsed="false">
      <c r="A229" s="164" t="n">
        <v>443400</v>
      </c>
      <c r="B229" s="218" t="n">
        <v>4434</v>
      </c>
      <c r="C229" s="199" t="s">
        <v>352</v>
      </c>
      <c r="D229" s="219"/>
      <c r="E229" s="220"/>
      <c r="F229" s="221" t="n">
        <v>443210</v>
      </c>
      <c r="G229" s="222" t="s">
        <v>353</v>
      </c>
      <c r="H229" s="223"/>
      <c r="I229" s="224"/>
      <c r="K229" s="73"/>
      <c r="L229" s="73"/>
    </row>
    <row r="230" customFormat="false" ht="30" hidden="false" customHeight="false" outlineLevel="0" collapsed="false">
      <c r="A230" s="173" t="n">
        <v>443400</v>
      </c>
      <c r="B230" s="225" t="n">
        <v>4434</v>
      </c>
      <c r="C230" s="226" t="s">
        <v>354</v>
      </c>
      <c r="D230" s="241"/>
      <c r="E230" s="201"/>
      <c r="F230" s="202" t="n">
        <v>443280</v>
      </c>
      <c r="G230" s="203" t="s">
        <v>352</v>
      </c>
      <c r="H230" s="204"/>
      <c r="I230" s="205"/>
      <c r="K230" s="52" t="n">
        <f aca="false">D229-H229-H230</f>
        <v>0</v>
      </c>
      <c r="L230" s="52" t="n">
        <f aca="false">E229-I229-I230</f>
        <v>0</v>
      </c>
    </row>
    <row r="231" customFormat="false" ht="30" hidden="false" customHeight="false" outlineLevel="0" collapsed="false">
      <c r="A231" s="164" t="n">
        <v>443800</v>
      </c>
      <c r="B231" s="198" t="n">
        <v>4438</v>
      </c>
      <c r="C231" s="199" t="s">
        <v>355</v>
      </c>
      <c r="D231" s="219"/>
      <c r="E231" s="220"/>
      <c r="F231" s="221" t="n">
        <v>443420</v>
      </c>
      <c r="G231" s="222" t="s">
        <v>356</v>
      </c>
      <c r="H231" s="223"/>
      <c r="I231" s="224"/>
      <c r="K231" s="73"/>
      <c r="L231" s="73"/>
    </row>
    <row r="232" customFormat="false" ht="15" hidden="false" customHeight="false" outlineLevel="0" collapsed="false">
      <c r="A232" s="206" t="n">
        <v>443800</v>
      </c>
      <c r="B232" s="238" t="n">
        <v>4438</v>
      </c>
      <c r="C232" s="239" t="s">
        <v>355</v>
      </c>
      <c r="D232" s="247"/>
      <c r="E232" s="208"/>
      <c r="F232" s="209" t="n">
        <v>443180</v>
      </c>
      <c r="G232" s="210" t="s">
        <v>347</v>
      </c>
      <c r="H232" s="211"/>
      <c r="I232" s="212"/>
      <c r="K232" s="93"/>
      <c r="L232" s="93"/>
    </row>
    <row r="233" customFormat="false" ht="30" hidden="false" customHeight="false" outlineLevel="0" collapsed="false">
      <c r="A233" s="206" t="n">
        <v>443800</v>
      </c>
      <c r="B233" s="238" t="n">
        <v>4438</v>
      </c>
      <c r="C233" s="239" t="s">
        <v>355</v>
      </c>
      <c r="D233" s="247"/>
      <c r="E233" s="208"/>
      <c r="F233" s="209" t="n">
        <v>443300</v>
      </c>
      <c r="G233" s="210" t="s">
        <v>357</v>
      </c>
      <c r="H233" s="211"/>
      <c r="I233" s="212"/>
      <c r="K233" s="93"/>
      <c r="L233" s="93"/>
    </row>
    <row r="234" customFormat="false" ht="30" hidden="false" customHeight="false" outlineLevel="0" collapsed="false">
      <c r="A234" s="206" t="n">
        <v>443800</v>
      </c>
      <c r="B234" s="238" t="n">
        <v>4438</v>
      </c>
      <c r="C234" s="239" t="s">
        <v>355</v>
      </c>
      <c r="D234" s="247"/>
      <c r="E234" s="208"/>
      <c r="F234" s="209" t="n">
        <v>443410</v>
      </c>
      <c r="G234" s="210" t="s">
        <v>358</v>
      </c>
      <c r="H234" s="211"/>
      <c r="I234" s="212"/>
      <c r="K234" s="93"/>
      <c r="L234" s="93"/>
    </row>
    <row r="235" customFormat="false" ht="30" hidden="false" customHeight="false" outlineLevel="0" collapsed="false">
      <c r="A235" s="206" t="n">
        <v>443800</v>
      </c>
      <c r="B235" s="238" t="n">
        <v>4438</v>
      </c>
      <c r="C235" s="239" t="s">
        <v>355</v>
      </c>
      <c r="D235" s="247"/>
      <c r="E235" s="208"/>
      <c r="F235" s="209" t="n">
        <v>443480</v>
      </c>
      <c r="G235" s="210" t="s">
        <v>350</v>
      </c>
      <c r="H235" s="211"/>
      <c r="I235" s="212"/>
      <c r="K235" s="93"/>
      <c r="L235" s="93"/>
    </row>
    <row r="236" customFormat="false" ht="15" hidden="false" customHeight="false" outlineLevel="0" collapsed="false">
      <c r="A236" s="173" t="n">
        <v>443800</v>
      </c>
      <c r="B236" s="240" t="n">
        <v>4438</v>
      </c>
      <c r="C236" s="226" t="s">
        <v>355</v>
      </c>
      <c r="D236" s="241"/>
      <c r="E236" s="201"/>
      <c r="F236" s="202" t="n">
        <v>443800</v>
      </c>
      <c r="G236" s="203" t="s">
        <v>351</v>
      </c>
      <c r="H236" s="204"/>
      <c r="I236" s="205"/>
      <c r="K236" s="52" t="n">
        <f aca="false">D231-SUM(H231:H236)</f>
        <v>0</v>
      </c>
      <c r="L236" s="52"/>
    </row>
    <row r="237" customFormat="false" ht="30" hidden="false" customHeight="false" outlineLevel="0" collapsed="false">
      <c r="A237" s="145" t="n">
        <v>445200</v>
      </c>
      <c r="B237" s="154" t="n">
        <v>4452</v>
      </c>
      <c r="C237" s="155" t="s">
        <v>359</v>
      </c>
      <c r="D237" s="161"/>
      <c r="E237" s="157"/>
      <c r="F237" s="158" t="n">
        <v>445200</v>
      </c>
      <c r="G237" s="159" t="s">
        <v>360</v>
      </c>
      <c r="H237" s="161"/>
      <c r="I237" s="160"/>
      <c r="K237" s="61" t="n">
        <f aca="false">D237-H237</f>
        <v>0</v>
      </c>
      <c r="L237" s="61" t="n">
        <f aca="false">E237-I237</f>
        <v>0</v>
      </c>
    </row>
    <row r="238" customFormat="false" ht="15" hidden="false" customHeight="false" outlineLevel="0" collapsed="false">
      <c r="A238" s="164" t="n">
        <v>445500</v>
      </c>
      <c r="B238" s="218" t="n">
        <v>4455</v>
      </c>
      <c r="C238" s="199" t="s">
        <v>361</v>
      </c>
      <c r="D238" s="219"/>
      <c r="E238" s="220"/>
      <c r="F238" s="221" t="n">
        <v>445510</v>
      </c>
      <c r="G238" s="222" t="s">
        <v>362</v>
      </c>
      <c r="H238" s="223"/>
      <c r="I238" s="224"/>
      <c r="K238" s="73"/>
      <c r="L238" s="73"/>
    </row>
    <row r="239" customFormat="false" ht="30" hidden="false" customHeight="false" outlineLevel="0" collapsed="false">
      <c r="A239" s="173" t="n">
        <v>445500</v>
      </c>
      <c r="B239" s="225" t="n">
        <v>4455</v>
      </c>
      <c r="C239" s="226" t="s">
        <v>361</v>
      </c>
      <c r="D239" s="241"/>
      <c r="E239" s="201"/>
      <c r="F239" s="202" t="n">
        <v>445520</v>
      </c>
      <c r="G239" s="203" t="s">
        <v>363</v>
      </c>
      <c r="H239" s="204"/>
      <c r="I239" s="205"/>
      <c r="K239" s="52" t="n">
        <f aca="false">D238-H238-H239</f>
        <v>0</v>
      </c>
      <c r="L239" s="52" t="n">
        <f aca="false">E238-I238-I239</f>
        <v>0</v>
      </c>
    </row>
    <row r="240" customFormat="false" ht="15" hidden="false" customHeight="false" outlineLevel="0" collapsed="false">
      <c r="A240" s="164" t="n">
        <v>445600</v>
      </c>
      <c r="B240" s="218" t="n">
        <v>4456</v>
      </c>
      <c r="C240" s="199" t="s">
        <v>364</v>
      </c>
      <c r="D240" s="219"/>
      <c r="E240" s="220"/>
      <c r="F240" s="221" t="n">
        <v>445610</v>
      </c>
      <c r="G240" s="222" t="s">
        <v>365</v>
      </c>
      <c r="H240" s="223"/>
      <c r="I240" s="224"/>
      <c r="K240" s="73"/>
      <c r="L240" s="73"/>
    </row>
    <row r="241" customFormat="false" ht="30" hidden="false" customHeight="false" outlineLevel="0" collapsed="false">
      <c r="A241" s="173" t="n">
        <v>445600</v>
      </c>
      <c r="B241" s="225" t="n">
        <v>4456</v>
      </c>
      <c r="C241" s="226" t="s">
        <v>364</v>
      </c>
      <c r="D241" s="241"/>
      <c r="E241" s="201"/>
      <c r="F241" s="202" t="n">
        <v>445620</v>
      </c>
      <c r="G241" s="203" t="s">
        <v>366</v>
      </c>
      <c r="H241" s="204"/>
      <c r="I241" s="205"/>
      <c r="K241" s="52" t="n">
        <f aca="false">D240-H240-H241</f>
        <v>0</v>
      </c>
      <c r="L241" s="52" t="n">
        <f aca="false">E240-I240-I241</f>
        <v>0</v>
      </c>
    </row>
    <row r="242" customFormat="false" ht="15" hidden="false" customHeight="false" outlineLevel="0" collapsed="false">
      <c r="A242" s="164" t="n">
        <v>445700</v>
      </c>
      <c r="B242" s="218" t="n">
        <v>4457</v>
      </c>
      <c r="C242" s="199" t="s">
        <v>367</v>
      </c>
      <c r="D242" s="219"/>
      <c r="E242" s="220"/>
      <c r="F242" s="221" t="n">
        <v>445710</v>
      </c>
      <c r="G242" s="222" t="s">
        <v>368</v>
      </c>
      <c r="H242" s="223"/>
      <c r="I242" s="224"/>
      <c r="K242" s="73"/>
      <c r="L242" s="73"/>
    </row>
    <row r="243" customFormat="false" ht="30" hidden="false" customHeight="false" outlineLevel="0" collapsed="false">
      <c r="A243" s="173" t="n">
        <v>445700</v>
      </c>
      <c r="B243" s="225" t="n">
        <v>4457</v>
      </c>
      <c r="C243" s="226" t="s">
        <v>367</v>
      </c>
      <c r="D243" s="241"/>
      <c r="E243" s="201"/>
      <c r="F243" s="202" t="n">
        <v>445720</v>
      </c>
      <c r="G243" s="203" t="s">
        <v>369</v>
      </c>
      <c r="H243" s="204"/>
      <c r="I243" s="205"/>
      <c r="K243" s="52" t="n">
        <f aca="false">D242-H242-H243</f>
        <v>0</v>
      </c>
      <c r="L243" s="52" t="n">
        <f aca="false">E242-I242-I243</f>
        <v>0</v>
      </c>
    </row>
    <row r="244" customFormat="false" ht="30" hidden="false" customHeight="false" outlineLevel="0" collapsed="false">
      <c r="A244" s="164" t="n">
        <v>445800</v>
      </c>
      <c r="B244" s="218" t="n">
        <v>4458</v>
      </c>
      <c r="C244" s="199" t="s">
        <v>370</v>
      </c>
      <c r="D244" s="219"/>
      <c r="E244" s="220"/>
      <c r="F244" s="248" t="n">
        <v>445810</v>
      </c>
      <c r="G244" s="249" t="s">
        <v>371</v>
      </c>
      <c r="H244" s="250"/>
      <c r="I244" s="243"/>
      <c r="K244" s="73"/>
      <c r="L244" s="73"/>
    </row>
    <row r="245" customFormat="false" ht="30" hidden="false" customHeight="false" outlineLevel="0" collapsed="false">
      <c r="A245" s="173" t="n">
        <v>445800</v>
      </c>
      <c r="B245" s="225" t="n">
        <v>4458</v>
      </c>
      <c r="C245" s="226" t="s">
        <v>370</v>
      </c>
      <c r="D245" s="241"/>
      <c r="E245" s="201"/>
      <c r="F245" s="202" t="n">
        <v>445820</v>
      </c>
      <c r="G245" s="203" t="s">
        <v>371</v>
      </c>
      <c r="H245" s="204"/>
      <c r="I245" s="205"/>
      <c r="K245" s="52" t="n">
        <f aca="false">D244-H244-H245</f>
        <v>0</v>
      </c>
      <c r="L245" s="52" t="n">
        <f aca="false">E244-I244-I245</f>
        <v>0</v>
      </c>
    </row>
    <row r="246" customFormat="false" ht="15" hidden="false" customHeight="false" outlineLevel="0" collapsed="false">
      <c r="A246" s="145" t="n">
        <v>447000</v>
      </c>
      <c r="B246" s="154" t="n">
        <v>447</v>
      </c>
      <c r="C246" s="159" t="s">
        <v>372</v>
      </c>
      <c r="D246" s="156"/>
      <c r="E246" s="157"/>
      <c r="F246" s="158" t="n">
        <v>447000</v>
      </c>
      <c r="G246" s="159" t="s">
        <v>372</v>
      </c>
      <c r="H246" s="156"/>
      <c r="I246" s="160"/>
      <c r="K246" s="61"/>
      <c r="L246" s="61" t="n">
        <f aca="false">E246-I246</f>
        <v>0</v>
      </c>
    </row>
    <row r="247" customFormat="false" ht="30" hidden="false" customHeight="false" outlineLevel="0" collapsed="false">
      <c r="A247" s="145" t="n">
        <v>448200</v>
      </c>
      <c r="B247" s="154" t="n">
        <v>4482</v>
      </c>
      <c r="C247" s="159" t="s">
        <v>373</v>
      </c>
      <c r="D247" s="156"/>
      <c r="E247" s="157"/>
      <c r="F247" s="158" t="n">
        <v>448200</v>
      </c>
      <c r="G247" s="159" t="s">
        <v>373</v>
      </c>
      <c r="H247" s="156"/>
      <c r="I247" s="160"/>
      <c r="K247" s="61"/>
      <c r="L247" s="61" t="n">
        <f aca="false">E247-I247</f>
        <v>0</v>
      </c>
    </row>
    <row r="248" customFormat="false" ht="30" hidden="false" customHeight="false" outlineLevel="0" collapsed="false">
      <c r="A248" s="145" t="n">
        <v>448600</v>
      </c>
      <c r="B248" s="154" t="n">
        <v>4486</v>
      </c>
      <c r="C248" s="159" t="s">
        <v>374</v>
      </c>
      <c r="D248" s="156"/>
      <c r="E248" s="157"/>
      <c r="F248" s="158" t="n">
        <v>448600</v>
      </c>
      <c r="G248" s="159" t="s">
        <v>374</v>
      </c>
      <c r="H248" s="156"/>
      <c r="I248" s="160"/>
      <c r="K248" s="61"/>
      <c r="L248" s="61" t="n">
        <f aca="false">E248-I248</f>
        <v>0</v>
      </c>
    </row>
    <row r="249" customFormat="false" ht="15" hidden="false" customHeight="false" outlineLevel="0" collapsed="false">
      <c r="A249" s="145" t="n">
        <v>448710</v>
      </c>
      <c r="B249" s="154" t="n">
        <v>44871</v>
      </c>
      <c r="C249" s="155" t="s">
        <v>375</v>
      </c>
      <c r="D249" s="161"/>
      <c r="E249" s="162"/>
      <c r="F249" s="158" t="n">
        <v>448700</v>
      </c>
      <c r="G249" s="159" t="s">
        <v>376</v>
      </c>
      <c r="H249" s="161"/>
      <c r="I249" s="163"/>
      <c r="K249" s="61" t="n">
        <f aca="false">D249-H249</f>
        <v>0</v>
      </c>
      <c r="L249" s="61"/>
    </row>
    <row r="250" customFormat="false" ht="30" hidden="false" customHeight="false" outlineLevel="0" collapsed="false">
      <c r="A250" s="145" t="n">
        <v>448770</v>
      </c>
      <c r="B250" s="154" t="n">
        <v>44877</v>
      </c>
      <c r="C250" s="155" t="s">
        <v>377</v>
      </c>
      <c r="D250" s="161"/>
      <c r="E250" s="162"/>
      <c r="F250" s="158" t="n">
        <v>448700</v>
      </c>
      <c r="G250" s="159" t="s">
        <v>376</v>
      </c>
      <c r="H250" s="161"/>
      <c r="I250" s="163"/>
      <c r="K250" s="61" t="n">
        <f aca="false">D250-H250</f>
        <v>0</v>
      </c>
      <c r="L250" s="61"/>
    </row>
    <row r="251" customFormat="false" ht="30" hidden="false" customHeight="false" outlineLevel="0" collapsed="false">
      <c r="A251" s="145" t="n">
        <v>462000</v>
      </c>
      <c r="B251" s="154" t="n">
        <v>462</v>
      </c>
      <c r="C251" s="155" t="s">
        <v>378</v>
      </c>
      <c r="D251" s="161"/>
      <c r="E251" s="162"/>
      <c r="F251" s="158" t="n">
        <v>462000</v>
      </c>
      <c r="G251" s="159" t="s">
        <v>379</v>
      </c>
      <c r="H251" s="161"/>
      <c r="I251" s="163"/>
      <c r="K251" s="61" t="n">
        <f aca="false">D251-H251</f>
        <v>0</v>
      </c>
      <c r="L251" s="61"/>
    </row>
    <row r="252" customFormat="false" ht="30" hidden="false" customHeight="false" outlineLevel="0" collapsed="false">
      <c r="A252" s="145" t="n">
        <v>463100</v>
      </c>
      <c r="B252" s="154" t="n">
        <v>4631</v>
      </c>
      <c r="C252" s="155" t="s">
        <v>380</v>
      </c>
      <c r="D252" s="161"/>
      <c r="E252" s="162"/>
      <c r="F252" s="158" t="n">
        <v>463100</v>
      </c>
      <c r="G252" s="159" t="s">
        <v>381</v>
      </c>
      <c r="H252" s="161"/>
      <c r="I252" s="163"/>
      <c r="K252" s="61" t="n">
        <f aca="false">D252-H252</f>
        <v>0</v>
      </c>
      <c r="L252" s="61"/>
    </row>
    <row r="253" customFormat="false" ht="15" hidden="false" customHeight="false" outlineLevel="0" collapsed="false">
      <c r="A253" s="145" t="n">
        <v>463200</v>
      </c>
      <c r="B253" s="154" t="n">
        <v>4632</v>
      </c>
      <c r="C253" s="155" t="s">
        <v>382</v>
      </c>
      <c r="D253" s="161"/>
      <c r="E253" s="162"/>
      <c r="F253" s="158" t="n">
        <v>463100</v>
      </c>
      <c r="G253" s="159" t="s">
        <v>381</v>
      </c>
      <c r="H253" s="161"/>
      <c r="I253" s="163"/>
      <c r="K253" s="61" t="n">
        <f aca="false">D253-H253</f>
        <v>0</v>
      </c>
      <c r="L253" s="61"/>
    </row>
    <row r="254" customFormat="false" ht="15" hidden="false" customHeight="false" outlineLevel="0" collapsed="false">
      <c r="A254" s="164" t="n">
        <v>466200</v>
      </c>
      <c r="B254" s="218" t="n">
        <v>4662</v>
      </c>
      <c r="C254" s="199" t="s">
        <v>383</v>
      </c>
      <c r="D254" s="219"/>
      <c r="E254" s="220"/>
      <c r="F254" s="221" t="n">
        <v>466210</v>
      </c>
      <c r="G254" s="222" t="s">
        <v>384</v>
      </c>
      <c r="H254" s="223"/>
      <c r="I254" s="251"/>
      <c r="K254" s="73"/>
      <c r="L254" s="73"/>
    </row>
    <row r="255" customFormat="false" ht="15" hidden="false" customHeight="false" outlineLevel="0" collapsed="false">
      <c r="A255" s="173" t="n">
        <v>466200</v>
      </c>
      <c r="B255" s="225" t="n">
        <v>4662</v>
      </c>
      <c r="C255" s="226" t="s">
        <v>383</v>
      </c>
      <c r="D255" s="200"/>
      <c r="E255" s="252"/>
      <c r="F255" s="202" t="n">
        <v>466220</v>
      </c>
      <c r="G255" s="203" t="s">
        <v>385</v>
      </c>
      <c r="H255" s="204"/>
      <c r="I255" s="253"/>
      <c r="K255" s="52"/>
      <c r="L255" s="52" t="n">
        <f aca="false">E254-I254-I255</f>
        <v>0</v>
      </c>
    </row>
    <row r="256" customFormat="false" ht="15" hidden="false" customHeight="false" outlineLevel="0" collapsed="false">
      <c r="A256" s="145" t="n">
        <v>466300</v>
      </c>
      <c r="B256" s="154" t="n">
        <v>4663</v>
      </c>
      <c r="C256" s="155" t="s">
        <v>386</v>
      </c>
      <c r="D256" s="156"/>
      <c r="E256" s="157"/>
      <c r="F256" s="158" t="n">
        <v>466300</v>
      </c>
      <c r="G256" s="159" t="s">
        <v>386</v>
      </c>
      <c r="H256" s="156"/>
      <c r="I256" s="160"/>
      <c r="K256" s="61"/>
      <c r="L256" s="61" t="n">
        <f aca="false">E256-I256</f>
        <v>0</v>
      </c>
    </row>
    <row r="257" customFormat="false" ht="15" hidden="false" customHeight="false" outlineLevel="0" collapsed="false">
      <c r="A257" s="145" t="n">
        <v>466400</v>
      </c>
      <c r="B257" s="154" t="n">
        <v>4664</v>
      </c>
      <c r="C257" s="155" t="s">
        <v>387</v>
      </c>
      <c r="D257" s="156"/>
      <c r="E257" s="157"/>
      <c r="F257" s="182" t="n">
        <v>466400</v>
      </c>
      <c r="G257" s="159" t="s">
        <v>388</v>
      </c>
      <c r="H257" s="156"/>
      <c r="I257" s="160"/>
      <c r="K257" s="61"/>
      <c r="L257" s="61" t="n">
        <f aca="false">E257-I257</f>
        <v>0</v>
      </c>
    </row>
    <row r="258" customFormat="false" ht="15" hidden="false" customHeight="false" outlineLevel="0" collapsed="false">
      <c r="A258" s="145" t="n">
        <v>466700</v>
      </c>
      <c r="B258" s="154" t="n">
        <v>4667</v>
      </c>
      <c r="C258" s="155" t="s">
        <v>389</v>
      </c>
      <c r="D258" s="156"/>
      <c r="E258" s="157"/>
      <c r="F258" s="158" t="n">
        <v>466700</v>
      </c>
      <c r="G258" s="159" t="s">
        <v>389</v>
      </c>
      <c r="H258" s="156"/>
      <c r="I258" s="160"/>
      <c r="K258" s="61"/>
      <c r="L258" s="61" t="n">
        <f aca="false">E258-I258</f>
        <v>0</v>
      </c>
    </row>
    <row r="259" customFormat="false" ht="15" hidden="false" customHeight="false" outlineLevel="0" collapsed="false">
      <c r="A259" s="164" t="n">
        <v>466800</v>
      </c>
      <c r="B259" s="218" t="n">
        <v>4668</v>
      </c>
      <c r="C259" s="199" t="s">
        <v>390</v>
      </c>
      <c r="D259" s="219"/>
      <c r="E259" s="220"/>
      <c r="F259" s="221" t="n">
        <v>466300</v>
      </c>
      <c r="G259" s="222" t="s">
        <v>386</v>
      </c>
      <c r="H259" s="223"/>
      <c r="I259" s="224"/>
      <c r="K259" s="73"/>
      <c r="L259" s="73"/>
    </row>
    <row r="260" customFormat="false" ht="15" hidden="false" customHeight="false" outlineLevel="0" collapsed="false">
      <c r="A260" s="173" t="n">
        <v>466800</v>
      </c>
      <c r="B260" s="225" t="n">
        <v>4668</v>
      </c>
      <c r="C260" s="226" t="s">
        <v>390</v>
      </c>
      <c r="D260" s="200"/>
      <c r="E260" s="252"/>
      <c r="F260" s="202" t="n">
        <v>466400</v>
      </c>
      <c r="G260" s="203" t="s">
        <v>388</v>
      </c>
      <c r="H260" s="204"/>
      <c r="I260" s="205"/>
      <c r="K260" s="52"/>
      <c r="L260" s="52" t="n">
        <f aca="false">E259-I259-I260</f>
        <v>0</v>
      </c>
    </row>
    <row r="261" customFormat="false" ht="15" hidden="false" customHeight="false" outlineLevel="0" collapsed="false">
      <c r="A261" s="145" t="n">
        <v>467100</v>
      </c>
      <c r="B261" s="154" t="n">
        <v>4671</v>
      </c>
      <c r="C261" s="155" t="s">
        <v>391</v>
      </c>
      <c r="D261" s="156"/>
      <c r="E261" s="157"/>
      <c r="F261" s="158" t="n">
        <v>466400</v>
      </c>
      <c r="G261" s="159" t="s">
        <v>388</v>
      </c>
      <c r="H261" s="156"/>
      <c r="I261" s="160"/>
      <c r="K261" s="61"/>
      <c r="L261" s="61" t="n">
        <f aca="false">E261-I261</f>
        <v>0</v>
      </c>
    </row>
    <row r="262" customFormat="false" ht="15" hidden="false" customHeight="false" outlineLevel="0" collapsed="false">
      <c r="A262" s="145" t="n">
        <v>467200</v>
      </c>
      <c r="B262" s="154" t="n">
        <v>4672</v>
      </c>
      <c r="C262" s="155" t="s">
        <v>392</v>
      </c>
      <c r="D262" s="156"/>
      <c r="E262" s="157"/>
      <c r="F262" s="158" t="n">
        <v>467200</v>
      </c>
      <c r="G262" s="159" t="s">
        <v>392</v>
      </c>
      <c r="H262" s="156"/>
      <c r="I262" s="160"/>
      <c r="K262" s="61"/>
      <c r="L262" s="61" t="n">
        <f aca="false">E262-I262</f>
        <v>0</v>
      </c>
    </row>
    <row r="263" customFormat="false" ht="15" hidden="false" customHeight="false" outlineLevel="0" collapsed="false">
      <c r="A263" s="145" t="n">
        <v>467400</v>
      </c>
      <c r="B263" s="154" t="n">
        <v>4674</v>
      </c>
      <c r="C263" s="155" t="s">
        <v>393</v>
      </c>
      <c r="D263" s="156"/>
      <c r="E263" s="157"/>
      <c r="F263" s="158" t="n">
        <v>467400</v>
      </c>
      <c r="G263" s="159" t="s">
        <v>394</v>
      </c>
      <c r="H263" s="156"/>
      <c r="I263" s="160"/>
      <c r="K263" s="61"/>
      <c r="L263" s="61" t="n">
        <f aca="false">E263-I263</f>
        <v>0</v>
      </c>
    </row>
    <row r="264" customFormat="false" ht="30" hidden="false" customHeight="false" outlineLevel="0" collapsed="false">
      <c r="A264" s="145" t="n">
        <v>467600</v>
      </c>
      <c r="B264" s="154" t="n">
        <v>4676</v>
      </c>
      <c r="C264" s="155" t="s">
        <v>395</v>
      </c>
      <c r="D264" s="161"/>
      <c r="E264" s="157"/>
      <c r="F264" s="158" t="n">
        <v>467600</v>
      </c>
      <c r="G264" s="159" t="s">
        <v>396</v>
      </c>
      <c r="H264" s="161"/>
      <c r="I264" s="160"/>
      <c r="K264" s="61" t="n">
        <f aca="false">D264-H264</f>
        <v>0</v>
      </c>
      <c r="L264" s="61" t="n">
        <f aca="false">E264-I264</f>
        <v>0</v>
      </c>
    </row>
    <row r="265" customFormat="false" ht="15" hidden="false" customHeight="false" outlineLevel="0" collapsed="false">
      <c r="A265" s="164" t="n">
        <v>467800</v>
      </c>
      <c r="B265" s="218" t="n">
        <v>4678</v>
      </c>
      <c r="C265" s="199" t="s">
        <v>397</v>
      </c>
      <c r="D265" s="219"/>
      <c r="E265" s="220"/>
      <c r="F265" s="221" t="n">
        <v>467820</v>
      </c>
      <c r="G265" s="222" t="s">
        <v>398</v>
      </c>
      <c r="H265" s="223"/>
      <c r="I265" s="224"/>
      <c r="K265" s="73"/>
      <c r="L265" s="73"/>
    </row>
    <row r="266" customFormat="false" ht="15" hidden="false" customHeight="false" outlineLevel="0" collapsed="false">
      <c r="A266" s="173" t="n">
        <v>467800</v>
      </c>
      <c r="B266" s="225" t="n">
        <v>4678</v>
      </c>
      <c r="C266" s="226" t="s">
        <v>399</v>
      </c>
      <c r="D266" s="241"/>
      <c r="E266" s="252"/>
      <c r="F266" s="202" t="n">
        <v>467830</v>
      </c>
      <c r="G266" s="203" t="s">
        <v>400</v>
      </c>
      <c r="H266" s="204"/>
      <c r="I266" s="205"/>
      <c r="K266" s="52" t="n">
        <f aca="false">D265-H265-H266</f>
        <v>0</v>
      </c>
      <c r="L266" s="52" t="n">
        <f aca="false">E265-I265-I266</f>
        <v>0</v>
      </c>
    </row>
    <row r="267" customFormat="false" ht="15" hidden="false" customHeight="false" outlineLevel="0" collapsed="false">
      <c r="A267" s="145" t="n">
        <v>468600</v>
      </c>
      <c r="B267" s="154" t="n">
        <v>4686</v>
      </c>
      <c r="C267" s="155" t="s">
        <v>401</v>
      </c>
      <c r="D267" s="156"/>
      <c r="E267" s="157"/>
      <c r="F267" s="158" t="n">
        <v>468600</v>
      </c>
      <c r="G267" s="159" t="s">
        <v>402</v>
      </c>
      <c r="H267" s="156"/>
      <c r="I267" s="160"/>
      <c r="K267" s="61"/>
      <c r="L267" s="61" t="n">
        <f aca="false">E267-I267</f>
        <v>0</v>
      </c>
    </row>
    <row r="268" customFormat="false" ht="15" hidden="false" customHeight="false" outlineLevel="0" collapsed="false">
      <c r="A268" s="145" t="n">
        <v>468700</v>
      </c>
      <c r="B268" s="154" t="n">
        <v>4687</v>
      </c>
      <c r="C268" s="155" t="s">
        <v>403</v>
      </c>
      <c r="D268" s="161"/>
      <c r="E268" s="162"/>
      <c r="F268" s="158" t="n">
        <v>468700</v>
      </c>
      <c r="G268" s="159" t="s">
        <v>404</v>
      </c>
      <c r="H268" s="161"/>
      <c r="I268" s="163"/>
      <c r="K268" s="61" t="n">
        <f aca="false">D268-H268</f>
        <v>0</v>
      </c>
      <c r="L268" s="61"/>
    </row>
    <row r="269" customFormat="false" ht="15" hidden="false" customHeight="false" outlineLevel="0" collapsed="false">
      <c r="A269" s="145" t="n">
        <v>471200</v>
      </c>
      <c r="B269" s="188" t="n">
        <v>4712</v>
      </c>
      <c r="C269" s="254" t="s">
        <v>405</v>
      </c>
      <c r="D269" s="156"/>
      <c r="E269" s="255"/>
      <c r="F269" s="256" t="n">
        <v>419100</v>
      </c>
      <c r="G269" s="159" t="s">
        <v>248</v>
      </c>
      <c r="H269" s="156"/>
      <c r="I269" s="257"/>
      <c r="K269" s="61"/>
      <c r="L269" s="61" t="n">
        <f aca="false">E269-I269</f>
        <v>0</v>
      </c>
    </row>
    <row r="270" customFormat="false" ht="15" hidden="false" customHeight="false" outlineLevel="0" collapsed="false">
      <c r="A270" s="145" t="n">
        <v>471300</v>
      </c>
      <c r="B270" s="188" t="n">
        <v>4713</v>
      </c>
      <c r="C270" s="254" t="s">
        <v>406</v>
      </c>
      <c r="D270" s="156"/>
      <c r="E270" s="255"/>
      <c r="F270" s="256" t="n">
        <v>419220</v>
      </c>
      <c r="G270" s="258" t="s">
        <v>240</v>
      </c>
      <c r="H270" s="156"/>
      <c r="I270" s="257"/>
      <c r="K270" s="61"/>
      <c r="L270" s="61" t="n">
        <f aca="false">E270-I270</f>
        <v>0</v>
      </c>
    </row>
    <row r="271" customFormat="false" ht="15" hidden="false" customHeight="false" outlineLevel="0" collapsed="false">
      <c r="A271" s="145" t="n">
        <v>471500</v>
      </c>
      <c r="B271" s="188" t="n">
        <v>4715</v>
      </c>
      <c r="C271" s="155" t="s">
        <v>407</v>
      </c>
      <c r="D271" s="156"/>
      <c r="E271" s="157"/>
      <c r="F271" s="158" t="n">
        <v>471500</v>
      </c>
      <c r="G271" s="159" t="s">
        <v>408</v>
      </c>
      <c r="H271" s="156"/>
      <c r="I271" s="160"/>
      <c r="K271" s="61"/>
      <c r="L271" s="61" t="n">
        <f aca="false">E271-I271</f>
        <v>0</v>
      </c>
    </row>
    <row r="272" customFormat="false" ht="15" hidden="false" customHeight="false" outlineLevel="0" collapsed="false">
      <c r="A272" s="145" t="n">
        <v>471800</v>
      </c>
      <c r="B272" s="188" t="n">
        <v>4718</v>
      </c>
      <c r="C272" s="155" t="s">
        <v>409</v>
      </c>
      <c r="D272" s="156"/>
      <c r="E272" s="157"/>
      <c r="F272" s="158" t="n">
        <v>471800</v>
      </c>
      <c r="G272" s="159" t="s">
        <v>409</v>
      </c>
      <c r="H272" s="156"/>
      <c r="I272" s="160"/>
      <c r="K272" s="61"/>
      <c r="L272" s="61" t="n">
        <f aca="false">E272-I272</f>
        <v>0</v>
      </c>
    </row>
    <row r="273" customFormat="false" ht="15" hidden="false" customHeight="false" outlineLevel="0" collapsed="false">
      <c r="A273" s="145" t="n">
        <v>472100</v>
      </c>
      <c r="B273" s="188" t="n">
        <v>4721</v>
      </c>
      <c r="C273" s="155" t="s">
        <v>410</v>
      </c>
      <c r="D273" s="161"/>
      <c r="E273" s="162"/>
      <c r="F273" s="158" t="n">
        <v>472100</v>
      </c>
      <c r="G273" s="159" t="s">
        <v>411</v>
      </c>
      <c r="H273" s="161"/>
      <c r="I273" s="163"/>
      <c r="K273" s="61" t="n">
        <f aca="false">D273-H273</f>
        <v>0</v>
      </c>
      <c r="L273" s="61"/>
    </row>
    <row r="274" customFormat="false" ht="30" hidden="false" customHeight="false" outlineLevel="0" collapsed="false">
      <c r="A274" s="145" t="n">
        <v>472200</v>
      </c>
      <c r="B274" s="188" t="n">
        <v>4722</v>
      </c>
      <c r="C274" s="259" t="s">
        <v>412</v>
      </c>
      <c r="D274" s="161"/>
      <c r="E274" s="162"/>
      <c r="F274" s="256" t="n">
        <v>472100</v>
      </c>
      <c r="G274" s="258" t="s">
        <v>411</v>
      </c>
      <c r="H274" s="161"/>
      <c r="I274" s="163"/>
      <c r="K274" s="61" t="n">
        <f aca="false">D274-H274</f>
        <v>0</v>
      </c>
      <c r="L274" s="61"/>
    </row>
    <row r="275" customFormat="false" ht="15" hidden="false" customHeight="false" outlineLevel="0" collapsed="false">
      <c r="A275" s="164" t="n">
        <v>472300</v>
      </c>
      <c r="B275" s="218" t="n">
        <v>4723</v>
      </c>
      <c r="C275" s="199" t="s">
        <v>413</v>
      </c>
      <c r="D275" s="219"/>
      <c r="E275" s="260"/>
      <c r="F275" s="221" t="n">
        <v>472310</v>
      </c>
      <c r="G275" s="222" t="s">
        <v>414</v>
      </c>
      <c r="H275" s="223"/>
      <c r="I275" s="224"/>
      <c r="K275" s="73"/>
      <c r="L275" s="73"/>
    </row>
    <row r="276" customFormat="false" ht="15" hidden="false" customHeight="false" outlineLevel="0" collapsed="false">
      <c r="A276" s="173" t="n">
        <v>472300</v>
      </c>
      <c r="B276" s="225" t="n">
        <v>4723</v>
      </c>
      <c r="C276" s="226" t="s">
        <v>413</v>
      </c>
      <c r="D276" s="261"/>
      <c r="E276" s="262"/>
      <c r="F276" s="202" t="n">
        <v>472320</v>
      </c>
      <c r="G276" s="203" t="s">
        <v>415</v>
      </c>
      <c r="H276" s="204"/>
      <c r="I276" s="205"/>
      <c r="K276" s="52" t="n">
        <f aca="false">D275-H275-H276</f>
        <v>0</v>
      </c>
      <c r="L276" s="52"/>
    </row>
    <row r="277" customFormat="false" ht="15" hidden="false" customHeight="false" outlineLevel="0" collapsed="false">
      <c r="A277" s="145" t="n">
        <v>472800</v>
      </c>
      <c r="B277" s="188" t="n">
        <v>4728</v>
      </c>
      <c r="C277" s="155" t="s">
        <v>416</v>
      </c>
      <c r="D277" s="161"/>
      <c r="E277" s="162"/>
      <c r="F277" s="158" t="n">
        <v>472800</v>
      </c>
      <c r="G277" s="159" t="s">
        <v>417</v>
      </c>
      <c r="H277" s="161"/>
      <c r="I277" s="163"/>
      <c r="K277" s="61" t="n">
        <f aca="false">D277-H277</f>
        <v>0</v>
      </c>
      <c r="L277" s="61"/>
    </row>
    <row r="278" customFormat="false" ht="30" hidden="false" customHeight="false" outlineLevel="0" collapsed="false">
      <c r="A278" s="145" t="n">
        <v>473120</v>
      </c>
      <c r="B278" s="188" t="n">
        <v>47312</v>
      </c>
      <c r="C278" s="254" t="s">
        <v>418</v>
      </c>
      <c r="D278" s="156"/>
      <c r="E278" s="255"/>
      <c r="F278" s="158" t="n">
        <v>443480</v>
      </c>
      <c r="G278" s="159" t="s">
        <v>419</v>
      </c>
      <c r="H278" s="156"/>
      <c r="I278" s="257"/>
      <c r="K278" s="61"/>
      <c r="L278" s="61" t="n">
        <f aca="false">E278-I278</f>
        <v>0</v>
      </c>
    </row>
    <row r="279" customFormat="false" ht="30" hidden="false" customHeight="false" outlineLevel="0" collapsed="false">
      <c r="A279" s="145" t="n">
        <v>473130</v>
      </c>
      <c r="B279" s="188" t="n">
        <v>47313</v>
      </c>
      <c r="C279" s="259" t="s">
        <v>420</v>
      </c>
      <c r="D279" s="156"/>
      <c r="E279" s="157"/>
      <c r="F279" s="158" t="n">
        <v>443480</v>
      </c>
      <c r="G279" s="159" t="s">
        <v>419</v>
      </c>
      <c r="H279" s="156"/>
      <c r="I279" s="160"/>
      <c r="K279" s="61"/>
      <c r="L279" s="61" t="n">
        <f aca="false">E279-I279</f>
        <v>0</v>
      </c>
    </row>
    <row r="280" customFormat="false" ht="15" hidden="false" customHeight="false" outlineLevel="0" collapsed="false">
      <c r="A280" s="145" t="n">
        <v>473180</v>
      </c>
      <c r="B280" s="188" t="n">
        <v>47318</v>
      </c>
      <c r="C280" s="259" t="s">
        <v>421</v>
      </c>
      <c r="D280" s="156"/>
      <c r="E280" s="157"/>
      <c r="F280" s="158" t="n">
        <v>443800</v>
      </c>
      <c r="G280" s="159" t="s">
        <v>351</v>
      </c>
      <c r="H280" s="156"/>
      <c r="I280" s="160"/>
      <c r="K280" s="61"/>
      <c r="L280" s="61" t="n">
        <f aca="false">E280-I280</f>
        <v>0</v>
      </c>
    </row>
    <row r="281" customFormat="false" ht="15" hidden="false" customHeight="false" outlineLevel="0" collapsed="false">
      <c r="A281" s="145" t="n">
        <v>473500</v>
      </c>
      <c r="B281" s="188" t="n">
        <v>4735</v>
      </c>
      <c r="C281" s="254" t="s">
        <v>422</v>
      </c>
      <c r="D281" s="263"/>
      <c r="E281" s="264"/>
      <c r="F281" s="158" t="n">
        <v>443800</v>
      </c>
      <c r="G281" s="159" t="s">
        <v>351</v>
      </c>
      <c r="H281" s="263"/>
      <c r="I281" s="265"/>
      <c r="K281" s="61" t="n">
        <f aca="false">D281-H281</f>
        <v>0</v>
      </c>
      <c r="L281" s="61"/>
    </row>
    <row r="282" customFormat="false" ht="30" hidden="false" customHeight="false" outlineLevel="0" collapsed="false">
      <c r="A282" s="145" t="n">
        <v>476100</v>
      </c>
      <c r="B282" s="188" t="n">
        <v>4761</v>
      </c>
      <c r="C282" s="155" t="s">
        <v>423</v>
      </c>
      <c r="D282" s="161"/>
      <c r="E282" s="162"/>
      <c r="F282" s="158" t="n">
        <v>476000</v>
      </c>
      <c r="G282" s="159" t="s">
        <v>424</v>
      </c>
      <c r="H282" s="161"/>
      <c r="I282" s="163"/>
      <c r="K282" s="61" t="n">
        <f aca="false">D282-H282</f>
        <v>0</v>
      </c>
      <c r="L282" s="61"/>
    </row>
    <row r="283" customFormat="false" ht="30" hidden="false" customHeight="false" outlineLevel="0" collapsed="false">
      <c r="A283" s="145" t="n">
        <v>476200</v>
      </c>
      <c r="B283" s="188" t="n">
        <v>4762</v>
      </c>
      <c r="C283" s="155" t="s">
        <v>425</v>
      </c>
      <c r="D283" s="161"/>
      <c r="E283" s="162"/>
      <c r="F283" s="158" t="n">
        <v>476000</v>
      </c>
      <c r="G283" s="159" t="s">
        <v>424</v>
      </c>
      <c r="H283" s="161"/>
      <c r="I283" s="163"/>
      <c r="K283" s="61" t="n">
        <f aca="false">D283-H283</f>
        <v>0</v>
      </c>
      <c r="L283" s="61"/>
    </row>
    <row r="284" customFormat="false" ht="45" hidden="false" customHeight="false" outlineLevel="0" collapsed="false">
      <c r="A284" s="145" t="n">
        <v>476800</v>
      </c>
      <c r="B284" s="188" t="n">
        <v>4768</v>
      </c>
      <c r="C284" s="155" t="s">
        <v>426</v>
      </c>
      <c r="D284" s="161"/>
      <c r="E284" s="162"/>
      <c r="F284" s="158" t="n">
        <v>476000</v>
      </c>
      <c r="G284" s="159" t="s">
        <v>424</v>
      </c>
      <c r="H284" s="161"/>
      <c r="I284" s="163"/>
      <c r="K284" s="61" t="n">
        <f aca="false">D284-H284</f>
        <v>0</v>
      </c>
      <c r="L284" s="61"/>
    </row>
    <row r="285" customFormat="false" ht="30" hidden="false" customHeight="false" outlineLevel="0" collapsed="false">
      <c r="A285" s="145" t="n">
        <v>477100</v>
      </c>
      <c r="B285" s="188" t="n">
        <v>4771</v>
      </c>
      <c r="C285" s="155" t="s">
        <v>427</v>
      </c>
      <c r="D285" s="156"/>
      <c r="E285" s="157"/>
      <c r="F285" s="158" t="n">
        <v>477000</v>
      </c>
      <c r="G285" s="159" t="s">
        <v>428</v>
      </c>
      <c r="H285" s="156"/>
      <c r="I285" s="160"/>
      <c r="K285" s="61" t="n">
        <f aca="false">D285-H285</f>
        <v>0</v>
      </c>
      <c r="L285" s="61" t="n">
        <f aca="false">E285-I285</f>
        <v>0</v>
      </c>
    </row>
    <row r="286" customFormat="false" ht="30" hidden="false" customHeight="false" outlineLevel="0" collapsed="false">
      <c r="A286" s="145" t="n">
        <v>477200</v>
      </c>
      <c r="B286" s="188" t="n">
        <v>4772</v>
      </c>
      <c r="C286" s="155" t="s">
        <v>429</v>
      </c>
      <c r="D286" s="156"/>
      <c r="E286" s="157"/>
      <c r="F286" s="158" t="n">
        <v>477000</v>
      </c>
      <c r="G286" s="159" t="s">
        <v>428</v>
      </c>
      <c r="H286" s="156"/>
      <c r="I286" s="160"/>
      <c r="K286" s="61"/>
      <c r="L286" s="61" t="n">
        <f aca="false">E286-I286</f>
        <v>0</v>
      </c>
    </row>
    <row r="287" customFormat="false" ht="45" hidden="false" customHeight="false" outlineLevel="0" collapsed="false">
      <c r="A287" s="145" t="n">
        <v>477800</v>
      </c>
      <c r="B287" s="188" t="n">
        <v>4778</v>
      </c>
      <c r="C287" s="155" t="s">
        <v>430</v>
      </c>
      <c r="D287" s="156"/>
      <c r="E287" s="157"/>
      <c r="F287" s="158" t="n">
        <v>477000</v>
      </c>
      <c r="G287" s="159" t="s">
        <v>428</v>
      </c>
      <c r="H287" s="156"/>
      <c r="I287" s="160"/>
      <c r="K287" s="61"/>
      <c r="L287" s="61" t="n">
        <f aca="false">E287-I287</f>
        <v>0</v>
      </c>
    </row>
    <row r="288" customFormat="false" ht="15" hidden="false" customHeight="false" outlineLevel="0" collapsed="false">
      <c r="A288" s="145" t="n">
        <v>478000</v>
      </c>
      <c r="B288" s="188" t="n">
        <v>478</v>
      </c>
      <c r="C288" s="155" t="s">
        <v>431</v>
      </c>
      <c r="D288" s="161"/>
      <c r="E288" s="157"/>
      <c r="F288" s="158" t="n">
        <v>478000</v>
      </c>
      <c r="G288" s="159" t="s">
        <v>431</v>
      </c>
      <c r="H288" s="161"/>
      <c r="I288" s="160"/>
      <c r="K288" s="61" t="n">
        <f aca="false">D288-H288</f>
        <v>0</v>
      </c>
      <c r="L288" s="61" t="n">
        <f aca="false">E288-I288</f>
        <v>0</v>
      </c>
    </row>
    <row r="289" customFormat="false" ht="15" hidden="false" customHeight="false" outlineLevel="0" collapsed="false">
      <c r="A289" s="145" t="n">
        <v>486000</v>
      </c>
      <c r="B289" s="188" t="n">
        <v>486</v>
      </c>
      <c r="C289" s="155" t="s">
        <v>432</v>
      </c>
      <c r="D289" s="161"/>
      <c r="E289" s="162"/>
      <c r="F289" s="158" t="n">
        <v>486000</v>
      </c>
      <c r="G289" s="159" t="s">
        <v>432</v>
      </c>
      <c r="H289" s="161"/>
      <c r="I289" s="163"/>
      <c r="K289" s="61" t="n">
        <f aca="false">D289-H289</f>
        <v>0</v>
      </c>
      <c r="L289" s="61"/>
    </row>
    <row r="290" customFormat="false" ht="15" hidden="false" customHeight="false" outlineLevel="0" collapsed="false">
      <c r="A290" s="145" t="n">
        <v>487000</v>
      </c>
      <c r="B290" s="188" t="n">
        <v>487</v>
      </c>
      <c r="C290" s="155" t="s">
        <v>433</v>
      </c>
      <c r="D290" s="156"/>
      <c r="E290" s="157"/>
      <c r="F290" s="158" t="n">
        <v>487000</v>
      </c>
      <c r="G290" s="159" t="s">
        <v>434</v>
      </c>
      <c r="H290" s="156"/>
      <c r="I290" s="160"/>
      <c r="K290" s="61"/>
      <c r="L290" s="61" t="n">
        <f aca="false">E290-I290</f>
        <v>0</v>
      </c>
    </row>
    <row r="291" customFormat="false" ht="15" hidden="false" customHeight="false" outlineLevel="0" collapsed="false">
      <c r="A291" s="145" t="n">
        <v>491000</v>
      </c>
      <c r="B291" s="188" t="n">
        <v>491</v>
      </c>
      <c r="C291" s="155" t="s">
        <v>435</v>
      </c>
      <c r="D291" s="156"/>
      <c r="E291" s="157"/>
      <c r="F291" s="158" t="n">
        <v>491000</v>
      </c>
      <c r="G291" s="159" t="s">
        <v>436</v>
      </c>
      <c r="H291" s="156"/>
      <c r="I291" s="160"/>
      <c r="K291" s="61"/>
      <c r="L291" s="61" t="n">
        <f aca="false">E291-I291</f>
        <v>0</v>
      </c>
    </row>
    <row r="292" customFormat="false" ht="15" hidden="false" customHeight="false" outlineLevel="0" collapsed="false">
      <c r="A292" s="145" t="n">
        <v>496000</v>
      </c>
      <c r="B292" s="188" t="n">
        <v>496</v>
      </c>
      <c r="C292" s="155" t="s">
        <v>437</v>
      </c>
      <c r="D292" s="156"/>
      <c r="E292" s="157"/>
      <c r="F292" s="158" t="n">
        <v>496000</v>
      </c>
      <c r="G292" s="159" t="s">
        <v>438</v>
      </c>
      <c r="H292" s="156"/>
      <c r="I292" s="160"/>
      <c r="K292" s="61"/>
      <c r="L292" s="61" t="n">
        <f aca="false">E292-I292</f>
        <v>0</v>
      </c>
    </row>
    <row r="293" customFormat="false" ht="15" hidden="false" customHeight="false" outlineLevel="0" collapsed="false">
      <c r="A293" s="145" t="n">
        <v>500000</v>
      </c>
      <c r="B293" s="188" t="n">
        <v>500</v>
      </c>
      <c r="C293" s="155" t="s">
        <v>439</v>
      </c>
      <c r="D293" s="161"/>
      <c r="E293" s="162"/>
      <c r="F293" s="158" t="n">
        <v>500000</v>
      </c>
      <c r="G293" s="159" t="s">
        <v>440</v>
      </c>
      <c r="H293" s="161"/>
      <c r="I293" s="163"/>
      <c r="K293" s="61" t="n">
        <f aca="false">D293-H293</f>
        <v>0</v>
      </c>
      <c r="L293" s="61"/>
    </row>
    <row r="294" customFormat="false" ht="15" hidden="false" customHeight="false" outlineLevel="0" collapsed="false">
      <c r="A294" s="145" t="n">
        <v>511200</v>
      </c>
      <c r="B294" s="188" t="n">
        <v>5112</v>
      </c>
      <c r="C294" s="155" t="s">
        <v>441</v>
      </c>
      <c r="D294" s="161"/>
      <c r="E294" s="162"/>
      <c r="F294" s="158" t="n">
        <v>511200</v>
      </c>
      <c r="G294" s="159" t="s">
        <v>442</v>
      </c>
      <c r="H294" s="161"/>
      <c r="I294" s="163"/>
      <c r="K294" s="61" t="n">
        <f aca="false">D294-H294</f>
        <v>0</v>
      </c>
      <c r="L294" s="61"/>
    </row>
    <row r="295" customFormat="false" ht="15" hidden="false" customHeight="false" outlineLevel="0" collapsed="false">
      <c r="A295" s="145" t="n">
        <v>511300</v>
      </c>
      <c r="B295" s="188" t="n">
        <v>5113</v>
      </c>
      <c r="C295" s="155" t="s">
        <v>443</v>
      </c>
      <c r="D295" s="161"/>
      <c r="E295" s="162"/>
      <c r="F295" s="158" t="n">
        <v>511300</v>
      </c>
      <c r="G295" s="159" t="s">
        <v>444</v>
      </c>
      <c r="H295" s="161"/>
      <c r="I295" s="163"/>
      <c r="K295" s="61" t="n">
        <f aca="false">D295-H295</f>
        <v>0</v>
      </c>
      <c r="L295" s="61"/>
    </row>
    <row r="296" customFormat="false" ht="15" hidden="false" customHeight="false" outlineLevel="0" collapsed="false">
      <c r="A296" s="145" t="n">
        <v>511400</v>
      </c>
      <c r="B296" s="188" t="n">
        <v>5114</v>
      </c>
      <c r="C296" s="155" t="s">
        <v>445</v>
      </c>
      <c r="D296" s="161"/>
      <c r="E296" s="162"/>
      <c r="F296" s="158" t="n">
        <v>511400</v>
      </c>
      <c r="G296" s="159" t="s">
        <v>446</v>
      </c>
      <c r="H296" s="161"/>
      <c r="I296" s="163"/>
      <c r="K296" s="61" t="n">
        <f aca="false">D296-H296</f>
        <v>0</v>
      </c>
      <c r="L296" s="61"/>
    </row>
    <row r="297" customFormat="false" ht="15" hidden="false" customHeight="false" outlineLevel="0" collapsed="false">
      <c r="A297" s="145" t="n">
        <v>511500</v>
      </c>
      <c r="B297" s="188" t="n">
        <v>5115</v>
      </c>
      <c r="C297" s="155" t="s">
        <v>447</v>
      </c>
      <c r="D297" s="161"/>
      <c r="E297" s="162"/>
      <c r="F297" s="158" t="n">
        <v>511500</v>
      </c>
      <c r="G297" s="159" t="s">
        <v>448</v>
      </c>
      <c r="H297" s="161"/>
      <c r="I297" s="163"/>
      <c r="K297" s="61" t="n">
        <f aca="false">D297-H297</f>
        <v>0</v>
      </c>
      <c r="L297" s="61"/>
    </row>
    <row r="298" customFormat="false" ht="15" hidden="false" customHeight="false" outlineLevel="0" collapsed="false">
      <c r="A298" s="145" t="n">
        <v>511600</v>
      </c>
      <c r="B298" s="188" t="n">
        <v>5116</v>
      </c>
      <c r="C298" s="155" t="s">
        <v>449</v>
      </c>
      <c r="D298" s="161"/>
      <c r="E298" s="162"/>
      <c r="F298" s="158" t="n">
        <v>511600</v>
      </c>
      <c r="G298" s="159" t="s">
        <v>449</v>
      </c>
      <c r="H298" s="161"/>
      <c r="I298" s="163"/>
      <c r="K298" s="61" t="n">
        <f aca="false">D298-H298</f>
        <v>0</v>
      </c>
      <c r="L298" s="61"/>
    </row>
    <row r="299" customFormat="false" ht="15" hidden="false" customHeight="false" outlineLevel="0" collapsed="false">
      <c r="A299" s="145" t="n">
        <v>511700</v>
      </c>
      <c r="B299" s="188" t="n">
        <v>5117</v>
      </c>
      <c r="C299" s="155" t="s">
        <v>450</v>
      </c>
      <c r="D299" s="161"/>
      <c r="E299" s="162"/>
      <c r="F299" s="158" t="n">
        <v>511700</v>
      </c>
      <c r="G299" s="159" t="s">
        <v>451</v>
      </c>
      <c r="H299" s="161"/>
      <c r="I299" s="163"/>
      <c r="K299" s="61" t="n">
        <f aca="false">D299-H299</f>
        <v>0</v>
      </c>
      <c r="L299" s="61"/>
    </row>
    <row r="300" customFormat="false" ht="15" hidden="false" customHeight="false" outlineLevel="0" collapsed="false">
      <c r="A300" s="145" t="n">
        <v>511800</v>
      </c>
      <c r="B300" s="188" t="n">
        <v>5118</v>
      </c>
      <c r="C300" s="155" t="s">
        <v>452</v>
      </c>
      <c r="D300" s="161"/>
      <c r="E300" s="162"/>
      <c r="F300" s="158" t="n">
        <v>511800</v>
      </c>
      <c r="G300" s="159" t="s">
        <v>453</v>
      </c>
      <c r="H300" s="161"/>
      <c r="I300" s="163"/>
      <c r="K300" s="61" t="n">
        <f aca="false">D300-H300</f>
        <v>0</v>
      </c>
      <c r="L300" s="61"/>
    </row>
    <row r="301" customFormat="false" ht="15" hidden="false" customHeight="false" outlineLevel="0" collapsed="false">
      <c r="A301" s="145" t="n">
        <v>515100</v>
      </c>
      <c r="B301" s="188" t="n">
        <v>5151</v>
      </c>
      <c r="C301" s="155" t="s">
        <v>454</v>
      </c>
      <c r="D301" s="161"/>
      <c r="E301" s="162"/>
      <c r="F301" s="158" t="n">
        <v>515100</v>
      </c>
      <c r="G301" s="159" t="s">
        <v>455</v>
      </c>
      <c r="H301" s="161"/>
      <c r="I301" s="163"/>
      <c r="K301" s="61" t="n">
        <f aca="false">D301-H301</f>
        <v>0</v>
      </c>
      <c r="L301" s="61"/>
    </row>
    <row r="302" customFormat="false" ht="30" hidden="false" customHeight="false" outlineLevel="0" collapsed="false">
      <c r="A302" s="145" t="n">
        <v>515900</v>
      </c>
      <c r="B302" s="188" t="n">
        <v>5159</v>
      </c>
      <c r="C302" s="155" t="s">
        <v>456</v>
      </c>
      <c r="D302" s="156"/>
      <c r="E302" s="157"/>
      <c r="F302" s="158" t="n">
        <v>515900</v>
      </c>
      <c r="G302" s="159" t="s">
        <v>457</v>
      </c>
      <c r="H302" s="156"/>
      <c r="I302" s="160"/>
      <c r="K302" s="61"/>
      <c r="L302" s="61" t="n">
        <f aca="false">E302-I302</f>
        <v>0</v>
      </c>
    </row>
    <row r="303" customFormat="false" ht="15" hidden="false" customHeight="false" outlineLevel="0" collapsed="false">
      <c r="A303" s="145" t="n">
        <v>531000</v>
      </c>
      <c r="B303" s="188" t="n">
        <v>531</v>
      </c>
      <c r="C303" s="155" t="s">
        <v>458</v>
      </c>
      <c r="D303" s="161"/>
      <c r="E303" s="162"/>
      <c r="F303" s="158" t="n">
        <v>531000</v>
      </c>
      <c r="G303" s="159" t="s">
        <v>458</v>
      </c>
      <c r="H303" s="161"/>
      <c r="I303" s="163"/>
      <c r="K303" s="61" t="n">
        <f aca="false">D303-H303</f>
        <v>0</v>
      </c>
      <c r="L303" s="61"/>
    </row>
    <row r="304" customFormat="false" ht="15" hidden="false" customHeight="true" outlineLevel="0" collapsed="false">
      <c r="A304" s="164" t="n">
        <v>543000</v>
      </c>
      <c r="B304" s="227" t="n">
        <v>543</v>
      </c>
      <c r="C304" s="228" t="s">
        <v>459</v>
      </c>
      <c r="D304" s="229" t="s">
        <v>217</v>
      </c>
      <c r="E304" s="230"/>
      <c r="F304" s="231" t="n">
        <v>543100</v>
      </c>
      <c r="G304" s="232" t="s">
        <v>460</v>
      </c>
      <c r="H304" s="266"/>
      <c r="I304" s="267"/>
      <c r="K304" s="73"/>
      <c r="L304" s="73"/>
    </row>
    <row r="305" customFormat="false" ht="15" hidden="false" customHeight="false" outlineLevel="0" collapsed="false">
      <c r="A305" s="173" t="n">
        <v>543000</v>
      </c>
      <c r="B305" s="234" t="n">
        <v>543</v>
      </c>
      <c r="C305" s="235" t="s">
        <v>459</v>
      </c>
      <c r="D305" s="236"/>
      <c r="E305" s="237"/>
      <c r="F305" s="213" t="n">
        <v>543200</v>
      </c>
      <c r="G305" s="214" t="s">
        <v>461</v>
      </c>
      <c r="H305" s="266"/>
      <c r="I305" s="267"/>
      <c r="K305" s="73"/>
      <c r="L305" s="52"/>
    </row>
    <row r="306" customFormat="false" ht="45" hidden="false" customHeight="true" outlineLevel="0" collapsed="false">
      <c r="A306" s="145" t="n">
        <v>545000</v>
      </c>
      <c r="B306" s="268" t="n">
        <v>545</v>
      </c>
      <c r="C306" s="269" t="s">
        <v>462</v>
      </c>
      <c r="D306" s="215" t="s">
        <v>217</v>
      </c>
      <c r="E306" s="216"/>
      <c r="F306" s="270" t="n">
        <v>545000</v>
      </c>
      <c r="G306" s="271" t="s">
        <v>463</v>
      </c>
      <c r="H306" s="266"/>
      <c r="I306" s="267"/>
      <c r="K306" s="73"/>
      <c r="L306" s="61"/>
    </row>
    <row r="307" customFormat="false" ht="45" hidden="false" customHeight="true" outlineLevel="0" collapsed="false">
      <c r="A307" s="145" t="n">
        <v>548000</v>
      </c>
      <c r="B307" s="268" t="n">
        <v>548</v>
      </c>
      <c r="C307" s="269" t="s">
        <v>464</v>
      </c>
      <c r="D307" s="215" t="s">
        <v>217</v>
      </c>
      <c r="E307" s="216"/>
      <c r="F307" s="270" t="n">
        <v>548000</v>
      </c>
      <c r="G307" s="271" t="s">
        <v>464</v>
      </c>
      <c r="H307" s="266"/>
      <c r="I307" s="267"/>
      <c r="K307" s="73"/>
      <c r="L307" s="61"/>
    </row>
    <row r="308" customFormat="false" ht="15" hidden="false" customHeight="false" outlineLevel="0" collapsed="false">
      <c r="A308" s="145" t="n">
        <v>585000</v>
      </c>
      <c r="B308" s="188" t="n">
        <v>585</v>
      </c>
      <c r="C308" s="155" t="s">
        <v>465</v>
      </c>
      <c r="D308" s="161"/>
      <c r="E308" s="162"/>
      <c r="F308" s="158" t="n">
        <v>585000</v>
      </c>
      <c r="G308" s="159" t="s">
        <v>466</v>
      </c>
      <c r="H308" s="161"/>
      <c r="I308" s="163"/>
      <c r="K308" s="61" t="n">
        <f aca="false">D308-H308</f>
        <v>0</v>
      </c>
      <c r="L308" s="61"/>
    </row>
    <row r="309" customFormat="false" ht="30" hidden="false" customHeight="false" outlineLevel="0" collapsed="false">
      <c r="A309" s="145" t="n">
        <v>590000</v>
      </c>
      <c r="B309" s="188" t="n">
        <v>590</v>
      </c>
      <c r="C309" s="159" t="s">
        <v>467</v>
      </c>
      <c r="D309" s="156"/>
      <c r="E309" s="157"/>
      <c r="F309" s="158" t="n">
        <v>590000</v>
      </c>
      <c r="G309" s="159" t="s">
        <v>467</v>
      </c>
      <c r="H309" s="156"/>
      <c r="I309" s="160"/>
      <c r="K309" s="61"/>
      <c r="L309" s="61" t="n">
        <f aca="false">E309-I309</f>
        <v>0</v>
      </c>
    </row>
    <row r="310" s="280" customFormat="true" ht="15" hidden="false" customHeight="false" outlineLevel="0" collapsed="false">
      <c r="A310" s="272"/>
      <c r="B310" s="273" t="n">
        <v>6011</v>
      </c>
      <c r="C310" s="274" t="s">
        <v>468</v>
      </c>
      <c r="D310" s="275"/>
      <c r="E310" s="276"/>
      <c r="F310" s="277" t="n">
        <v>601100</v>
      </c>
      <c r="G310" s="278" t="s">
        <v>468</v>
      </c>
      <c r="H310" s="275"/>
      <c r="I310" s="279"/>
      <c r="J310" s="13"/>
      <c r="K310" s="61" t="n">
        <f aca="false">D310-H310</f>
        <v>0</v>
      </c>
      <c r="L310" s="7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</row>
    <row r="311" s="280" customFormat="true" ht="15" hidden="false" customHeight="false" outlineLevel="0" collapsed="false">
      <c r="A311" s="272"/>
      <c r="B311" s="273" t="n">
        <v>6013</v>
      </c>
      <c r="C311" s="274" t="s">
        <v>469</v>
      </c>
      <c r="D311" s="275"/>
      <c r="E311" s="276"/>
      <c r="F311" s="277" t="n">
        <v>601300</v>
      </c>
      <c r="G311" s="278" t="s">
        <v>469</v>
      </c>
      <c r="H311" s="275"/>
      <c r="I311" s="279"/>
      <c r="J311" s="13"/>
      <c r="K311" s="61" t="n">
        <f aca="false">D311-H311</f>
        <v>0</v>
      </c>
      <c r="L311" s="7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</row>
    <row r="312" s="280" customFormat="true" ht="15" hidden="false" customHeight="false" outlineLevel="0" collapsed="false">
      <c r="A312" s="272"/>
      <c r="B312" s="273" t="n">
        <v>6021</v>
      </c>
      <c r="C312" s="274" t="s">
        <v>470</v>
      </c>
      <c r="D312" s="275"/>
      <c r="E312" s="276"/>
      <c r="F312" s="277" t="n">
        <v>602110</v>
      </c>
      <c r="G312" s="278" t="s">
        <v>471</v>
      </c>
      <c r="H312" s="275"/>
      <c r="I312" s="279"/>
      <c r="J312" s="13"/>
      <c r="K312" s="61"/>
      <c r="L312" s="7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="280" customFormat="true" ht="15" hidden="false" customHeight="false" outlineLevel="0" collapsed="false">
      <c r="A313" s="272"/>
      <c r="B313" s="281"/>
      <c r="C313" s="282"/>
      <c r="D313" s="283"/>
      <c r="E313" s="284"/>
      <c r="F313" s="277" t="n">
        <v>602120</v>
      </c>
      <c r="G313" s="278" t="s">
        <v>178</v>
      </c>
      <c r="H313" s="275"/>
      <c r="I313" s="279"/>
      <c r="J313" s="13"/>
      <c r="K313" s="61"/>
      <c r="L313" s="7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="280" customFormat="true" ht="15" hidden="false" customHeight="false" outlineLevel="0" collapsed="false">
      <c r="A314" s="272"/>
      <c r="B314" s="281"/>
      <c r="C314" s="282"/>
      <c r="D314" s="283"/>
      <c r="E314" s="284"/>
      <c r="F314" s="277" t="n">
        <v>602130</v>
      </c>
      <c r="G314" s="278" t="s">
        <v>472</v>
      </c>
      <c r="H314" s="275"/>
      <c r="I314" s="279"/>
      <c r="J314" s="13"/>
      <c r="K314" s="61"/>
      <c r="L314" s="7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</row>
    <row r="315" s="280" customFormat="true" ht="15" hidden="false" customHeight="false" outlineLevel="0" collapsed="false">
      <c r="A315" s="272"/>
      <c r="B315" s="285"/>
      <c r="C315" s="286"/>
      <c r="D315" s="287"/>
      <c r="E315" s="288"/>
      <c r="F315" s="277" t="n">
        <v>602180</v>
      </c>
      <c r="G315" s="278" t="s">
        <v>180</v>
      </c>
      <c r="H315" s="275"/>
      <c r="I315" s="279"/>
      <c r="J315" s="13"/>
      <c r="K315" s="61" t="n">
        <f aca="false">D312-H312-H313-H314-H315</f>
        <v>0</v>
      </c>
      <c r="L315" s="7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="280" customFormat="true" ht="15" hidden="false" customHeight="false" outlineLevel="0" collapsed="false">
      <c r="A316" s="272"/>
      <c r="B316" s="273" t="n">
        <v>6022</v>
      </c>
      <c r="C316" s="274" t="s">
        <v>473</v>
      </c>
      <c r="D316" s="275"/>
      <c r="E316" s="276"/>
      <c r="F316" s="277" t="n">
        <v>602210</v>
      </c>
      <c r="G316" s="278" t="s">
        <v>474</v>
      </c>
      <c r="H316" s="275"/>
      <c r="I316" s="279"/>
      <c r="J316" s="13"/>
      <c r="K316" s="61"/>
      <c r="L316" s="7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</row>
    <row r="317" s="280" customFormat="true" ht="15" hidden="false" customHeight="false" outlineLevel="0" collapsed="false">
      <c r="A317" s="272"/>
      <c r="B317" s="281"/>
      <c r="C317" s="282"/>
      <c r="D317" s="283"/>
      <c r="E317" s="284"/>
      <c r="F317" s="277" t="n">
        <v>602220</v>
      </c>
      <c r="G317" s="278" t="s">
        <v>475</v>
      </c>
      <c r="H317" s="275"/>
      <c r="I317" s="279"/>
      <c r="J317" s="13"/>
      <c r="K317" s="61"/>
      <c r="L317" s="7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="280" customFormat="true" ht="15" hidden="false" customHeight="false" outlineLevel="0" collapsed="false">
      <c r="A318" s="272"/>
      <c r="B318" s="281"/>
      <c r="C318" s="282"/>
      <c r="D318" s="283"/>
      <c r="E318" s="284"/>
      <c r="F318" s="277" t="n">
        <v>602230</v>
      </c>
      <c r="G318" s="278" t="s">
        <v>476</v>
      </c>
      <c r="H318" s="275"/>
      <c r="I318" s="279"/>
      <c r="J318" s="13"/>
      <c r="K318" s="61"/>
      <c r="L318" s="7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</row>
    <row r="319" s="280" customFormat="true" ht="15" hidden="false" customHeight="false" outlineLevel="0" collapsed="false">
      <c r="A319" s="272"/>
      <c r="B319" s="285"/>
      <c r="C319" s="286"/>
      <c r="D319" s="287"/>
      <c r="E319" s="288"/>
      <c r="F319" s="277" t="n">
        <v>602240</v>
      </c>
      <c r="G319" s="278" t="s">
        <v>477</v>
      </c>
      <c r="H319" s="275"/>
      <c r="I319" s="279"/>
      <c r="J319" s="13"/>
      <c r="K319" s="61" t="n">
        <f aca="false">D316-H316-H317-H318-H319</f>
        <v>0</v>
      </c>
      <c r="L319" s="7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="280" customFormat="true" ht="15" hidden="false" customHeight="false" outlineLevel="0" collapsed="false">
      <c r="A320" s="272"/>
      <c r="B320" s="273" t="n">
        <v>6028</v>
      </c>
      <c r="C320" s="274" t="s">
        <v>478</v>
      </c>
      <c r="D320" s="275"/>
      <c r="E320" s="276"/>
      <c r="F320" s="277" t="n">
        <v>602800</v>
      </c>
      <c r="G320" s="278" t="s">
        <v>478</v>
      </c>
      <c r="H320" s="275"/>
      <c r="I320" s="279"/>
      <c r="J320" s="13"/>
      <c r="K320" s="61" t="n">
        <f aca="false">D320-H320</f>
        <v>0</v>
      </c>
      <c r="L320" s="7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</row>
    <row r="321" s="280" customFormat="true" ht="15" hidden="false" customHeight="false" outlineLevel="0" collapsed="false">
      <c r="A321" s="289"/>
      <c r="B321" s="273" t="n">
        <v>6031</v>
      </c>
      <c r="C321" s="274" t="s">
        <v>479</v>
      </c>
      <c r="D321" s="275"/>
      <c r="E321" s="276"/>
      <c r="F321" s="290" t="n">
        <v>603120</v>
      </c>
      <c r="G321" s="278" t="s">
        <v>480</v>
      </c>
      <c r="H321" s="275"/>
      <c r="I321" s="279"/>
      <c r="J321" s="13"/>
      <c r="K321" s="61" t="n">
        <f aca="false">D321-H321</f>
        <v>0</v>
      </c>
      <c r="L321" s="7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</row>
    <row r="322" s="280" customFormat="true" ht="30" hidden="false" customHeight="false" outlineLevel="0" collapsed="false">
      <c r="A322" s="289"/>
      <c r="B322" s="285"/>
      <c r="C322" s="286"/>
      <c r="D322" s="287"/>
      <c r="E322" s="288"/>
      <c r="F322" s="290" t="n">
        <v>603620</v>
      </c>
      <c r="G322" s="278" t="s">
        <v>481</v>
      </c>
      <c r="H322" s="275"/>
      <c r="I322" s="279"/>
      <c r="J322" s="13"/>
      <c r="K322" s="61" t="n">
        <f aca="false">D322-H322</f>
        <v>0</v>
      </c>
      <c r="L322" s="7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="280" customFormat="true" ht="15" hidden="false" customHeight="false" outlineLevel="0" collapsed="false">
      <c r="A323" s="272"/>
      <c r="B323" s="281" t="n">
        <v>6061</v>
      </c>
      <c r="C323" s="282" t="s">
        <v>482</v>
      </c>
      <c r="D323" s="283"/>
      <c r="E323" s="284"/>
      <c r="F323" s="277" t="n">
        <v>606110</v>
      </c>
      <c r="G323" s="278" t="s">
        <v>483</v>
      </c>
      <c r="H323" s="275"/>
      <c r="I323" s="279"/>
      <c r="J323" s="13"/>
      <c r="K323" s="61"/>
      <c r="L323" s="7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</row>
    <row r="324" s="280" customFormat="true" ht="15" hidden="false" customHeight="false" outlineLevel="0" collapsed="false">
      <c r="A324" s="272"/>
      <c r="B324" s="281"/>
      <c r="C324" s="282"/>
      <c r="D324" s="283"/>
      <c r="E324" s="284"/>
      <c r="F324" s="277" t="n">
        <v>606120</v>
      </c>
      <c r="G324" s="278" t="s">
        <v>484</v>
      </c>
      <c r="H324" s="275"/>
      <c r="I324" s="279"/>
      <c r="J324" s="13"/>
      <c r="K324" s="61"/>
      <c r="L324" s="7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="280" customFormat="true" ht="15" hidden="false" customHeight="false" outlineLevel="0" collapsed="false">
      <c r="A325" s="272"/>
      <c r="B325" s="281"/>
      <c r="C325" s="282"/>
      <c r="D325" s="283"/>
      <c r="E325" s="284"/>
      <c r="F325" s="277" t="n">
        <v>606130</v>
      </c>
      <c r="G325" s="278" t="s">
        <v>485</v>
      </c>
      <c r="H325" s="275"/>
      <c r="I325" s="279"/>
      <c r="J325" s="13"/>
      <c r="K325" s="61"/>
      <c r="L325" s="7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="280" customFormat="true" ht="15" hidden="false" customHeight="false" outlineLevel="0" collapsed="false">
      <c r="A326" s="272"/>
      <c r="B326" s="285"/>
      <c r="C326" s="286"/>
      <c r="D326" s="287"/>
      <c r="E326" s="288"/>
      <c r="F326" s="277" t="n">
        <v>606140</v>
      </c>
      <c r="G326" s="278" t="s">
        <v>486</v>
      </c>
      <c r="H326" s="275"/>
      <c r="I326" s="279"/>
      <c r="J326" s="13"/>
      <c r="K326" s="61" t="n">
        <f aca="false">D323-H323-H324-H326-H325</f>
        <v>0</v>
      </c>
      <c r="L326" s="7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="280" customFormat="true" ht="15" hidden="false" customHeight="false" outlineLevel="0" collapsed="false">
      <c r="A327" s="272"/>
      <c r="B327" s="273" t="n">
        <v>6062</v>
      </c>
      <c r="C327" s="274" t="s">
        <v>487</v>
      </c>
      <c r="D327" s="275"/>
      <c r="E327" s="276"/>
      <c r="F327" s="277" t="n">
        <v>606210</v>
      </c>
      <c r="G327" s="278" t="s">
        <v>488</v>
      </c>
      <c r="H327" s="275"/>
      <c r="I327" s="279"/>
      <c r="J327" s="13"/>
      <c r="K327" s="61"/>
      <c r="L327" s="7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="280" customFormat="true" ht="15" hidden="false" customHeight="false" outlineLevel="0" collapsed="false">
      <c r="A328" s="272"/>
      <c r="B328" s="285"/>
      <c r="C328" s="286"/>
      <c r="D328" s="283"/>
      <c r="E328" s="288"/>
      <c r="F328" s="277" t="n">
        <v>618110</v>
      </c>
      <c r="G328" s="278" t="s">
        <v>489</v>
      </c>
      <c r="H328" s="275"/>
      <c r="I328" s="279"/>
      <c r="J328" s="13"/>
      <c r="K328" s="61" t="n">
        <f aca="false">D327-H327-H328</f>
        <v>0</v>
      </c>
      <c r="L328" s="7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="280" customFormat="true" ht="15" hidden="false" customHeight="false" outlineLevel="0" collapsed="false">
      <c r="A329" s="272"/>
      <c r="B329" s="273" t="n">
        <v>6063</v>
      </c>
      <c r="C329" s="274" t="s">
        <v>490</v>
      </c>
      <c r="D329" s="275"/>
      <c r="E329" s="276"/>
      <c r="F329" s="277" t="n">
        <v>606300</v>
      </c>
      <c r="G329" s="278" t="s">
        <v>490</v>
      </c>
      <c r="H329" s="275"/>
      <c r="I329" s="279"/>
      <c r="J329" s="13"/>
      <c r="K329" s="61" t="n">
        <f aca="false">D329-H329</f>
        <v>0</v>
      </c>
      <c r="L329" s="7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="280" customFormat="true" ht="15" hidden="false" customHeight="false" outlineLevel="0" collapsed="false">
      <c r="A330" s="272"/>
      <c r="B330" s="273" t="n">
        <v>6064</v>
      </c>
      <c r="C330" s="274" t="s">
        <v>187</v>
      </c>
      <c r="D330" s="275"/>
      <c r="E330" s="276"/>
      <c r="F330" s="277" t="n">
        <v>606400</v>
      </c>
      <c r="G330" s="278" t="s">
        <v>187</v>
      </c>
      <c r="H330" s="275"/>
      <c r="I330" s="279"/>
      <c r="J330" s="13"/>
      <c r="K330" s="61" t="n">
        <f aca="false">D330-H330</f>
        <v>0</v>
      </c>
      <c r="L330" s="7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="280" customFormat="true" ht="30" hidden="false" customHeight="false" outlineLevel="0" collapsed="false">
      <c r="A331" s="272"/>
      <c r="B331" s="273" t="n">
        <v>6065</v>
      </c>
      <c r="C331" s="274" t="s">
        <v>491</v>
      </c>
      <c r="D331" s="275"/>
      <c r="E331" s="276"/>
      <c r="F331" s="277" t="n">
        <v>606500</v>
      </c>
      <c r="G331" s="278" t="s">
        <v>491</v>
      </c>
      <c r="H331" s="275"/>
      <c r="I331" s="279"/>
      <c r="J331" s="13"/>
      <c r="K331" s="61" t="n">
        <f aca="false">D331-H331</f>
        <v>0</v>
      </c>
      <c r="L331" s="7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="280" customFormat="true" ht="15" hidden="false" customHeight="false" outlineLevel="0" collapsed="false">
      <c r="A332" s="272"/>
      <c r="B332" s="273" t="n">
        <v>6066</v>
      </c>
      <c r="C332" s="274" t="s">
        <v>492</v>
      </c>
      <c r="D332" s="275"/>
      <c r="E332" s="276"/>
      <c r="F332" s="277" t="n">
        <v>606600</v>
      </c>
      <c r="G332" s="278" t="s">
        <v>492</v>
      </c>
      <c r="H332" s="275"/>
      <c r="I332" s="279"/>
      <c r="J332" s="13"/>
      <c r="K332" s="61" t="n">
        <f aca="false">D332-H332</f>
        <v>0</v>
      </c>
      <c r="L332" s="7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="280" customFormat="true" ht="30" hidden="false" customHeight="false" outlineLevel="0" collapsed="false">
      <c r="A333" s="272"/>
      <c r="B333" s="273" t="n">
        <v>6067</v>
      </c>
      <c r="C333" s="274" t="s">
        <v>493</v>
      </c>
      <c r="D333" s="275"/>
      <c r="E333" s="276"/>
      <c r="F333" s="277" t="n">
        <v>606700</v>
      </c>
      <c r="G333" s="278" t="s">
        <v>493</v>
      </c>
      <c r="H333" s="275"/>
      <c r="I333" s="279"/>
      <c r="J333" s="13"/>
      <c r="K333" s="61" t="n">
        <f aca="false">D333-H333</f>
        <v>0</v>
      </c>
      <c r="L333" s="7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="280" customFormat="true" ht="30" hidden="false" customHeight="false" outlineLevel="0" collapsed="false">
      <c r="A334" s="272"/>
      <c r="B334" s="273" t="n">
        <v>6068</v>
      </c>
      <c r="C334" s="274" t="s">
        <v>494</v>
      </c>
      <c r="D334" s="275"/>
      <c r="E334" s="276"/>
      <c r="F334" s="277" t="n">
        <v>606800</v>
      </c>
      <c r="G334" s="278" t="s">
        <v>494</v>
      </c>
      <c r="H334" s="275"/>
      <c r="I334" s="279"/>
      <c r="J334" s="13"/>
      <c r="K334" s="61" t="n">
        <f aca="false">D334-H334</f>
        <v>0</v>
      </c>
      <c r="L334" s="7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="280" customFormat="true" ht="15" hidden="false" customHeight="false" outlineLevel="0" collapsed="false">
      <c r="A335" s="272"/>
      <c r="B335" s="273" t="n">
        <v>609</v>
      </c>
      <c r="C335" s="274" t="s">
        <v>495</v>
      </c>
      <c r="D335" s="275"/>
      <c r="E335" s="276"/>
      <c r="F335" s="277" t="n">
        <v>609000</v>
      </c>
      <c r="G335" s="278" t="s">
        <v>495</v>
      </c>
      <c r="H335" s="275"/>
      <c r="I335" s="279"/>
      <c r="J335" s="13"/>
      <c r="K335" s="61" t="n">
        <f aca="false">D335-H335</f>
        <v>0</v>
      </c>
      <c r="L335" s="7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="280" customFormat="true" ht="15" hidden="false" customHeight="false" outlineLevel="0" collapsed="false">
      <c r="A336" s="272"/>
      <c r="B336" s="273" t="n">
        <v>6111</v>
      </c>
      <c r="C336" s="274" t="s">
        <v>496</v>
      </c>
      <c r="D336" s="275"/>
      <c r="E336" s="276"/>
      <c r="F336" s="277" t="n">
        <v>611100</v>
      </c>
      <c r="G336" s="278" t="s">
        <v>496</v>
      </c>
      <c r="H336" s="275"/>
      <c r="I336" s="279"/>
      <c r="J336" s="13"/>
      <c r="K336" s="61" t="n">
        <f aca="false">D336-H336</f>
        <v>0</v>
      </c>
      <c r="L336" s="7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="280" customFormat="true" ht="15" hidden="false" customHeight="false" outlineLevel="0" collapsed="false">
      <c r="A337" s="272"/>
      <c r="B337" s="273" t="n">
        <v>6112</v>
      </c>
      <c r="C337" s="274" t="s">
        <v>497</v>
      </c>
      <c r="D337" s="275"/>
      <c r="E337" s="276"/>
      <c r="F337" s="277" t="n">
        <v>611200</v>
      </c>
      <c r="G337" s="278" t="s">
        <v>497</v>
      </c>
      <c r="H337" s="275"/>
      <c r="I337" s="279"/>
      <c r="J337" s="13"/>
      <c r="K337" s="61" t="n">
        <f aca="false">D337-H337</f>
        <v>0</v>
      </c>
      <c r="L337" s="7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="280" customFormat="true" ht="15" hidden="false" customHeight="false" outlineLevel="0" collapsed="false">
      <c r="A338" s="272"/>
      <c r="B338" s="273" t="n">
        <v>6113</v>
      </c>
      <c r="C338" s="274" t="s">
        <v>498</v>
      </c>
      <c r="D338" s="275"/>
      <c r="E338" s="276"/>
      <c r="F338" s="277" t="n">
        <v>624000</v>
      </c>
      <c r="G338" s="278" t="s">
        <v>499</v>
      </c>
      <c r="H338" s="275"/>
      <c r="I338" s="279"/>
      <c r="J338" s="13"/>
      <c r="K338" s="61" t="n">
        <f aca="false">D338-H338</f>
        <v>0</v>
      </c>
      <c r="L338" s="7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="280" customFormat="true" ht="15" hidden="false" customHeight="false" outlineLevel="0" collapsed="false">
      <c r="A339" s="272"/>
      <c r="B339" s="273" t="n">
        <v>6118</v>
      </c>
      <c r="C339" s="274" t="s">
        <v>500</v>
      </c>
      <c r="D339" s="275"/>
      <c r="E339" s="276"/>
      <c r="F339" s="277" t="n">
        <v>611800</v>
      </c>
      <c r="G339" s="278" t="s">
        <v>500</v>
      </c>
      <c r="H339" s="275"/>
      <c r="I339" s="279"/>
      <c r="J339" s="13"/>
      <c r="K339" s="61" t="n">
        <f aca="false">D339-H339</f>
        <v>0</v>
      </c>
      <c r="L339" s="7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</row>
    <row r="340" s="280" customFormat="true" ht="15" hidden="false" customHeight="false" outlineLevel="0" collapsed="false">
      <c r="A340" s="272"/>
      <c r="B340" s="273" t="n">
        <v>612</v>
      </c>
      <c r="C340" s="274" t="s">
        <v>501</v>
      </c>
      <c r="D340" s="275"/>
      <c r="E340" s="276"/>
      <c r="F340" s="277" t="n">
        <v>612000</v>
      </c>
      <c r="G340" s="278" t="s">
        <v>501</v>
      </c>
      <c r="H340" s="275"/>
      <c r="I340" s="279"/>
      <c r="J340" s="13"/>
      <c r="K340" s="61" t="n">
        <f aca="false">D340-H340</f>
        <v>0</v>
      </c>
      <c r="L340" s="7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</row>
    <row r="341" s="280" customFormat="true" ht="15" hidden="false" customHeight="false" outlineLevel="0" collapsed="false">
      <c r="A341" s="272"/>
      <c r="B341" s="273" t="n">
        <v>613</v>
      </c>
      <c r="C341" s="274" t="s">
        <v>502</v>
      </c>
      <c r="D341" s="275"/>
      <c r="E341" s="276"/>
      <c r="F341" s="277" t="n">
        <v>613100</v>
      </c>
      <c r="G341" s="278" t="s">
        <v>503</v>
      </c>
      <c r="H341" s="275"/>
      <c r="I341" s="279"/>
      <c r="J341" s="13"/>
      <c r="K341" s="61"/>
      <c r="L341" s="7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</row>
    <row r="342" s="280" customFormat="true" ht="15" hidden="false" customHeight="false" outlineLevel="0" collapsed="false">
      <c r="A342" s="272"/>
      <c r="B342" s="285"/>
      <c r="C342" s="286"/>
      <c r="D342" s="283"/>
      <c r="E342" s="288"/>
      <c r="F342" s="277" t="n">
        <v>613200</v>
      </c>
      <c r="G342" s="278" t="s">
        <v>504</v>
      </c>
      <c r="H342" s="275"/>
      <c r="I342" s="279"/>
      <c r="J342" s="13"/>
      <c r="K342" s="61" t="n">
        <f aca="false">D341-H341-H342</f>
        <v>0</v>
      </c>
      <c r="L342" s="7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</row>
    <row r="343" s="280" customFormat="true" ht="15" hidden="false" customHeight="false" outlineLevel="0" collapsed="false">
      <c r="A343" s="272"/>
      <c r="B343" s="273" t="n">
        <v>614</v>
      </c>
      <c r="C343" s="274" t="s">
        <v>505</v>
      </c>
      <c r="D343" s="275"/>
      <c r="E343" s="276"/>
      <c r="F343" s="277" t="n">
        <v>614000</v>
      </c>
      <c r="G343" s="278" t="s">
        <v>505</v>
      </c>
      <c r="H343" s="275"/>
      <c r="I343" s="279"/>
      <c r="J343" s="13"/>
      <c r="K343" s="61" t="n">
        <f aca="false">D343-H343</f>
        <v>0</v>
      </c>
      <c r="L343" s="7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</row>
    <row r="344" s="280" customFormat="true" ht="15" hidden="false" customHeight="false" outlineLevel="0" collapsed="false">
      <c r="A344" s="272"/>
      <c r="B344" s="273" t="n">
        <v>615</v>
      </c>
      <c r="C344" s="274" t="s">
        <v>506</v>
      </c>
      <c r="D344" s="275"/>
      <c r="E344" s="276"/>
      <c r="F344" s="277" t="n">
        <v>615000</v>
      </c>
      <c r="G344" s="278" t="s">
        <v>506</v>
      </c>
      <c r="H344" s="275"/>
      <c r="I344" s="279"/>
      <c r="J344" s="13"/>
      <c r="K344" s="61" t="n">
        <f aca="false">D344-H344</f>
        <v>0</v>
      </c>
      <c r="L344" s="7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</row>
    <row r="345" s="280" customFormat="true" ht="15" hidden="false" customHeight="false" outlineLevel="0" collapsed="false">
      <c r="A345" s="272"/>
      <c r="B345" s="273" t="n">
        <v>616</v>
      </c>
      <c r="C345" s="274" t="s">
        <v>507</v>
      </c>
      <c r="D345" s="275"/>
      <c r="E345" s="276"/>
      <c r="F345" s="277" t="n">
        <v>616000</v>
      </c>
      <c r="G345" s="278" t="s">
        <v>507</v>
      </c>
      <c r="H345" s="275"/>
      <c r="I345" s="279"/>
      <c r="J345" s="13"/>
      <c r="K345" s="61" t="n">
        <f aca="false">D345-H345</f>
        <v>0</v>
      </c>
      <c r="L345" s="7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</row>
    <row r="346" s="280" customFormat="true" ht="15" hidden="false" customHeight="false" outlineLevel="0" collapsed="false">
      <c r="A346" s="272"/>
      <c r="B346" s="273" t="n">
        <v>617</v>
      </c>
      <c r="C346" s="274" t="s">
        <v>508</v>
      </c>
      <c r="D346" s="275"/>
      <c r="E346" s="276"/>
      <c r="F346" s="277" t="n">
        <v>617000</v>
      </c>
      <c r="G346" s="278" t="s">
        <v>508</v>
      </c>
      <c r="H346" s="275"/>
      <c r="I346" s="279"/>
      <c r="J346" s="13"/>
      <c r="K346" s="61" t="n">
        <f aca="false">D346-H346</f>
        <v>0</v>
      </c>
      <c r="L346" s="7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</row>
    <row r="347" s="280" customFormat="true" ht="15" hidden="false" customHeight="false" outlineLevel="0" collapsed="false">
      <c r="A347" s="272"/>
      <c r="B347" s="273" t="n">
        <v>6181</v>
      </c>
      <c r="C347" s="274" t="s">
        <v>509</v>
      </c>
      <c r="D347" s="275"/>
      <c r="E347" s="276"/>
      <c r="F347" s="277" t="n">
        <v>606230</v>
      </c>
      <c r="G347" s="278" t="s">
        <v>510</v>
      </c>
      <c r="H347" s="275"/>
      <c r="I347" s="279"/>
      <c r="J347" s="13"/>
      <c r="K347" s="61" t="n">
        <f aca="false">D347-H347</f>
        <v>0</v>
      </c>
      <c r="L347" s="7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</row>
    <row r="348" s="280" customFormat="true" ht="15" hidden="false" customHeight="false" outlineLevel="0" collapsed="false">
      <c r="A348" s="272"/>
      <c r="B348" s="285"/>
      <c r="C348" s="286"/>
      <c r="D348" s="287"/>
      <c r="E348" s="288"/>
      <c r="F348" s="277" t="n">
        <v>618130</v>
      </c>
      <c r="G348" s="278" t="s">
        <v>511</v>
      </c>
      <c r="H348" s="275"/>
      <c r="I348" s="279"/>
      <c r="J348" s="13"/>
      <c r="K348" s="61" t="n">
        <f aca="false">D348-H348</f>
        <v>0</v>
      </c>
      <c r="L348" s="7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</row>
    <row r="349" s="280" customFormat="true" ht="15" hidden="false" customHeight="false" outlineLevel="0" collapsed="false">
      <c r="A349" s="272"/>
      <c r="B349" s="273" t="n">
        <v>6186</v>
      </c>
      <c r="C349" s="274" t="s">
        <v>512</v>
      </c>
      <c r="D349" s="275"/>
      <c r="E349" s="276"/>
      <c r="F349" s="277" t="n">
        <v>618120</v>
      </c>
      <c r="G349" s="278" t="s">
        <v>513</v>
      </c>
      <c r="H349" s="275"/>
      <c r="I349" s="279"/>
      <c r="J349" s="13"/>
      <c r="K349" s="61"/>
      <c r="L349" s="7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</row>
    <row r="350" s="280" customFormat="true" ht="15" hidden="false" customHeight="false" outlineLevel="0" collapsed="false">
      <c r="A350" s="272"/>
      <c r="B350" s="285"/>
      <c r="C350" s="286"/>
      <c r="D350" s="287"/>
      <c r="E350" s="288"/>
      <c r="F350" s="277" t="n">
        <v>606220</v>
      </c>
      <c r="G350" s="278" t="s">
        <v>514</v>
      </c>
      <c r="H350" s="275"/>
      <c r="I350" s="279"/>
      <c r="J350" s="13"/>
      <c r="K350" s="61" t="n">
        <f aca="false">D349-H349-H350</f>
        <v>0</v>
      </c>
      <c r="L350" s="7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</row>
    <row r="351" s="280" customFormat="true" ht="30" hidden="false" customHeight="false" outlineLevel="0" collapsed="false">
      <c r="A351" s="272"/>
      <c r="B351" s="273" t="n">
        <v>619</v>
      </c>
      <c r="C351" s="274" t="s">
        <v>515</v>
      </c>
      <c r="D351" s="275"/>
      <c r="E351" s="276"/>
      <c r="F351" s="277" t="n">
        <v>619000</v>
      </c>
      <c r="G351" s="278" t="s">
        <v>515</v>
      </c>
      <c r="H351" s="275"/>
      <c r="I351" s="279"/>
      <c r="J351" s="13"/>
      <c r="K351" s="61" t="n">
        <f aca="false">D351-H351</f>
        <v>0</v>
      </c>
      <c r="L351" s="7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</row>
    <row r="352" s="280" customFormat="true" ht="15" hidden="false" customHeight="false" outlineLevel="0" collapsed="false">
      <c r="A352" s="272"/>
      <c r="B352" s="273" t="n">
        <v>621</v>
      </c>
      <c r="C352" s="274" t="s">
        <v>516</v>
      </c>
      <c r="D352" s="275"/>
      <c r="E352" s="276"/>
      <c r="F352" s="277" t="n">
        <v>621000</v>
      </c>
      <c r="G352" s="278" t="s">
        <v>516</v>
      </c>
      <c r="H352" s="275"/>
      <c r="I352" s="279"/>
      <c r="J352" s="13"/>
      <c r="K352" s="61" t="n">
        <f aca="false">D352-H352</f>
        <v>0</v>
      </c>
      <c r="L352" s="7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</row>
    <row r="353" s="280" customFormat="true" ht="15" hidden="false" customHeight="false" outlineLevel="0" collapsed="false">
      <c r="A353" s="272"/>
      <c r="B353" s="273" t="n">
        <v>622</v>
      </c>
      <c r="C353" s="274" t="s">
        <v>517</v>
      </c>
      <c r="D353" s="275"/>
      <c r="E353" s="276"/>
      <c r="F353" s="277" t="n">
        <v>622000</v>
      </c>
      <c r="G353" s="278" t="s">
        <v>517</v>
      </c>
      <c r="H353" s="275"/>
      <c r="I353" s="279"/>
      <c r="J353" s="13"/>
      <c r="K353" s="61" t="n">
        <f aca="false">D353-H353</f>
        <v>0</v>
      </c>
      <c r="L353" s="7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</row>
    <row r="354" s="280" customFormat="true" ht="15" hidden="false" customHeight="false" outlineLevel="0" collapsed="false">
      <c r="A354" s="272"/>
      <c r="B354" s="273" t="n">
        <v>623</v>
      </c>
      <c r="C354" s="274" t="s">
        <v>518</v>
      </c>
      <c r="D354" s="275"/>
      <c r="E354" s="276"/>
      <c r="F354" s="277" t="n">
        <v>623000</v>
      </c>
      <c r="G354" s="278" t="s">
        <v>518</v>
      </c>
      <c r="H354" s="275"/>
      <c r="I354" s="279"/>
      <c r="J354" s="13"/>
      <c r="K354" s="61" t="n">
        <f aca="false">D354-H354</f>
        <v>0</v>
      </c>
      <c r="L354" s="7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</row>
    <row r="355" s="280" customFormat="true" ht="15" hidden="false" customHeight="true" outlineLevel="0" collapsed="false">
      <c r="A355" s="272"/>
      <c r="B355" s="273" t="n">
        <v>6245</v>
      </c>
      <c r="C355" s="274" t="s">
        <v>519</v>
      </c>
      <c r="D355" s="275"/>
      <c r="E355" s="276"/>
      <c r="F355" s="277" t="n">
        <v>625111</v>
      </c>
      <c r="G355" s="278" t="s">
        <v>520</v>
      </c>
      <c r="H355" s="275"/>
      <c r="I355" s="279"/>
      <c r="J355" s="13"/>
      <c r="K355" s="61"/>
      <c r="L355" s="7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</row>
    <row r="356" s="280" customFormat="true" ht="15" hidden="false" customHeight="false" outlineLevel="0" collapsed="false">
      <c r="A356" s="272"/>
      <c r="B356" s="285"/>
      <c r="C356" s="286"/>
      <c r="D356" s="287"/>
      <c r="E356" s="288"/>
      <c r="F356" s="277" t="n">
        <v>625112</v>
      </c>
      <c r="G356" s="278" t="s">
        <v>521</v>
      </c>
      <c r="H356" s="275"/>
      <c r="I356" s="279"/>
      <c r="J356" s="13"/>
      <c r="K356" s="61" t="n">
        <f aca="false">D355-H355-H356</f>
        <v>0</v>
      </c>
      <c r="L356" s="7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</row>
    <row r="357" s="280" customFormat="true" ht="15" hidden="false" customHeight="false" outlineLevel="0" collapsed="false">
      <c r="A357" s="272"/>
      <c r="B357" s="273" t="n">
        <v>6248</v>
      </c>
      <c r="C357" s="274" t="s">
        <v>522</v>
      </c>
      <c r="D357" s="275"/>
      <c r="E357" s="276"/>
      <c r="F357" s="277" t="n">
        <v>624000</v>
      </c>
      <c r="G357" s="278" t="s">
        <v>523</v>
      </c>
      <c r="H357" s="275"/>
      <c r="I357" s="279"/>
      <c r="J357" s="13"/>
      <c r="K357" s="61" t="n">
        <f aca="false">D357-H357</f>
        <v>0</v>
      </c>
      <c r="L357" s="7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</row>
    <row r="358" s="280" customFormat="true" ht="15" hidden="false" customHeight="false" outlineLevel="0" collapsed="false">
      <c r="A358" s="272"/>
      <c r="B358" s="273" t="n">
        <v>6251</v>
      </c>
      <c r="C358" s="274" t="s">
        <v>524</v>
      </c>
      <c r="D358" s="275"/>
      <c r="E358" s="276"/>
      <c r="F358" s="277" t="n">
        <v>625120</v>
      </c>
      <c r="G358" s="278" t="s">
        <v>525</v>
      </c>
      <c r="H358" s="275"/>
      <c r="I358" s="279"/>
      <c r="J358" s="13"/>
      <c r="K358" s="61" t="n">
        <f aca="false">D358-H358</f>
        <v>0</v>
      </c>
      <c r="L358" s="7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</row>
    <row r="359" s="280" customFormat="true" ht="15" hidden="false" customHeight="false" outlineLevel="0" collapsed="false">
      <c r="A359" s="272"/>
      <c r="B359" s="273" t="n">
        <v>6252</v>
      </c>
      <c r="C359" s="274" t="s">
        <v>526</v>
      </c>
      <c r="D359" s="275"/>
      <c r="E359" s="276"/>
      <c r="F359" s="277" t="n">
        <v>625113</v>
      </c>
      <c r="G359" s="278" t="s">
        <v>527</v>
      </c>
      <c r="H359" s="275"/>
      <c r="I359" s="279"/>
      <c r="J359" s="13"/>
      <c r="K359" s="61" t="n">
        <f aca="false">D359-H359</f>
        <v>0</v>
      </c>
      <c r="L359" s="7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</row>
    <row r="360" s="280" customFormat="true" ht="15" hidden="false" customHeight="false" outlineLevel="0" collapsed="false">
      <c r="A360" s="272"/>
      <c r="B360" s="273" t="n">
        <v>6254</v>
      </c>
      <c r="C360" s="274" t="s">
        <v>528</v>
      </c>
      <c r="D360" s="275"/>
      <c r="E360" s="276"/>
      <c r="F360" s="277" t="n">
        <v>625400</v>
      </c>
      <c r="G360" s="278" t="s">
        <v>528</v>
      </c>
      <c r="H360" s="275"/>
      <c r="I360" s="279"/>
      <c r="J360" s="13"/>
      <c r="K360" s="61" t="n">
        <f aca="false">D360-H360</f>
        <v>0</v>
      </c>
      <c r="L360" s="7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</row>
    <row r="361" s="280" customFormat="true" ht="15" hidden="false" customHeight="false" outlineLevel="0" collapsed="false">
      <c r="A361" s="272"/>
      <c r="B361" s="273" t="n">
        <v>6257</v>
      </c>
      <c r="C361" s="274" t="s">
        <v>529</v>
      </c>
      <c r="D361" s="275"/>
      <c r="E361" s="276"/>
      <c r="F361" s="277" t="n">
        <v>625700</v>
      </c>
      <c r="G361" s="278" t="s">
        <v>529</v>
      </c>
      <c r="H361" s="275"/>
      <c r="I361" s="279"/>
      <c r="J361" s="13"/>
      <c r="K361" s="61" t="n">
        <f aca="false">D361-H361</f>
        <v>0</v>
      </c>
      <c r="L361" s="7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</row>
    <row r="362" s="280" customFormat="true" ht="15" hidden="false" customHeight="false" outlineLevel="0" collapsed="false">
      <c r="A362" s="272"/>
      <c r="B362" s="273" t="n">
        <v>626</v>
      </c>
      <c r="C362" s="274" t="s">
        <v>530</v>
      </c>
      <c r="D362" s="275"/>
      <c r="E362" s="276"/>
      <c r="F362" s="277" t="n">
        <v>626000</v>
      </c>
      <c r="G362" s="278" t="s">
        <v>530</v>
      </c>
      <c r="H362" s="275"/>
      <c r="I362" s="279"/>
      <c r="J362" s="13"/>
      <c r="K362" s="61" t="n">
        <f aca="false">D362-H362</f>
        <v>0</v>
      </c>
      <c r="L362" s="7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</row>
    <row r="363" s="280" customFormat="true" ht="15" hidden="false" customHeight="false" outlineLevel="0" collapsed="false">
      <c r="A363" s="272"/>
      <c r="B363" s="273" t="n">
        <v>627</v>
      </c>
      <c r="C363" s="274" t="s">
        <v>531</v>
      </c>
      <c r="D363" s="275"/>
      <c r="E363" s="276"/>
      <c r="F363" s="277" t="n">
        <v>627000</v>
      </c>
      <c r="G363" s="278" t="s">
        <v>531</v>
      </c>
      <c r="H363" s="275"/>
      <c r="I363" s="279"/>
      <c r="J363" s="13"/>
      <c r="K363" s="61" t="n">
        <f aca="false">D363-H363</f>
        <v>0</v>
      </c>
      <c r="L363" s="7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</row>
    <row r="364" s="280" customFormat="true" ht="15" hidden="false" customHeight="false" outlineLevel="0" collapsed="false">
      <c r="A364" s="272"/>
      <c r="B364" s="273" t="n">
        <v>6281</v>
      </c>
      <c r="C364" s="274" t="s">
        <v>532</v>
      </c>
      <c r="D364" s="275"/>
      <c r="E364" s="276"/>
      <c r="F364" s="277" t="n">
        <v>611200</v>
      </c>
      <c r="G364" s="278" t="s">
        <v>500</v>
      </c>
      <c r="H364" s="275"/>
      <c r="I364" s="279"/>
      <c r="J364" s="13"/>
      <c r="K364" s="61" t="n">
        <f aca="false">D364-H364</f>
        <v>0</v>
      </c>
      <c r="L364" s="7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</row>
    <row r="365" s="280" customFormat="true" ht="15" hidden="false" customHeight="false" outlineLevel="0" collapsed="false">
      <c r="A365" s="272"/>
      <c r="B365" s="273" t="n">
        <v>6282</v>
      </c>
      <c r="C365" s="274" t="s">
        <v>533</v>
      </c>
      <c r="D365" s="275"/>
      <c r="E365" s="276"/>
      <c r="F365" s="277" t="n">
        <v>628200</v>
      </c>
      <c r="G365" s="278" t="s">
        <v>533</v>
      </c>
      <c r="H365" s="275"/>
      <c r="I365" s="279"/>
      <c r="J365" s="13"/>
      <c r="K365" s="61" t="n">
        <f aca="false">D365-H365</f>
        <v>0</v>
      </c>
      <c r="L365" s="7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</row>
    <row r="366" s="280" customFormat="true" ht="15" hidden="false" customHeight="false" outlineLevel="0" collapsed="false">
      <c r="A366" s="272"/>
      <c r="B366" s="273" t="n">
        <v>6284</v>
      </c>
      <c r="C366" s="274" t="s">
        <v>534</v>
      </c>
      <c r="D366" s="275"/>
      <c r="E366" s="276"/>
      <c r="F366" s="277" t="n">
        <v>625112</v>
      </c>
      <c r="G366" s="278" t="s">
        <v>521</v>
      </c>
      <c r="H366" s="275"/>
      <c r="I366" s="279"/>
      <c r="J366" s="13"/>
      <c r="K366" s="61" t="n">
        <f aca="false">D366-H366</f>
        <v>0</v>
      </c>
      <c r="L366" s="7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</row>
    <row r="367" s="280" customFormat="true" ht="15" hidden="false" customHeight="false" outlineLevel="0" collapsed="false">
      <c r="A367" s="272"/>
      <c r="B367" s="273" t="n">
        <v>6285</v>
      </c>
      <c r="C367" s="274" t="s">
        <v>535</v>
      </c>
      <c r="D367" s="275"/>
      <c r="E367" s="276"/>
      <c r="F367" s="277" t="n">
        <v>625111</v>
      </c>
      <c r="G367" s="278" t="s">
        <v>536</v>
      </c>
      <c r="H367" s="275"/>
      <c r="I367" s="279"/>
      <c r="J367" s="13"/>
      <c r="K367" s="61"/>
      <c r="L367" s="7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</row>
    <row r="368" s="280" customFormat="true" ht="15" hidden="false" customHeight="false" outlineLevel="0" collapsed="false">
      <c r="A368" s="272"/>
      <c r="B368" s="281"/>
      <c r="C368" s="282"/>
      <c r="D368" s="283"/>
      <c r="E368" s="284"/>
      <c r="F368" s="277" t="n">
        <v>625112</v>
      </c>
      <c r="G368" s="278" t="s">
        <v>537</v>
      </c>
      <c r="H368" s="275"/>
      <c r="I368" s="279"/>
      <c r="J368" s="13"/>
      <c r="K368" s="61"/>
      <c r="L368" s="7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</row>
    <row r="369" s="280" customFormat="true" ht="15" hidden="false" customHeight="false" outlineLevel="0" collapsed="false">
      <c r="A369" s="272"/>
      <c r="B369" s="285"/>
      <c r="C369" s="286"/>
      <c r="D369" s="287"/>
      <c r="E369" s="288"/>
      <c r="F369" s="277" t="n">
        <v>625113</v>
      </c>
      <c r="G369" s="278" t="s">
        <v>527</v>
      </c>
      <c r="H369" s="275"/>
      <c r="I369" s="279"/>
      <c r="J369" s="13"/>
      <c r="K369" s="61" t="n">
        <f aca="false">D367-H367-H368-H369</f>
        <v>0</v>
      </c>
      <c r="L369" s="7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</row>
    <row r="370" s="280" customFormat="true" ht="15" hidden="false" customHeight="false" outlineLevel="0" collapsed="false">
      <c r="A370" s="272"/>
      <c r="B370" s="273" t="n">
        <v>6286</v>
      </c>
      <c r="C370" s="274" t="s">
        <v>538</v>
      </c>
      <c r="D370" s="275"/>
      <c r="E370" s="276"/>
      <c r="F370" s="277" t="n">
        <v>628600</v>
      </c>
      <c r="G370" s="278" t="s">
        <v>538</v>
      </c>
      <c r="H370" s="275"/>
      <c r="I370" s="279"/>
      <c r="J370" s="13"/>
      <c r="K370" s="61" t="n">
        <f aca="false">D370-H370</f>
        <v>0</v>
      </c>
      <c r="L370" s="7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</row>
    <row r="371" s="280" customFormat="true" ht="15" hidden="false" customHeight="false" outlineLevel="0" collapsed="false">
      <c r="A371" s="272"/>
      <c r="B371" s="273" t="n">
        <v>6288</v>
      </c>
      <c r="C371" s="274" t="s">
        <v>539</v>
      </c>
      <c r="D371" s="275"/>
      <c r="E371" s="276"/>
      <c r="F371" s="277" t="n">
        <v>628800</v>
      </c>
      <c r="G371" s="278" t="s">
        <v>539</v>
      </c>
      <c r="H371" s="275"/>
      <c r="I371" s="279"/>
      <c r="J371" s="13"/>
      <c r="K371" s="61" t="n">
        <f aca="false">D371-H371</f>
        <v>0</v>
      </c>
      <c r="L371" s="7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</row>
    <row r="372" s="280" customFormat="true" ht="30" hidden="false" customHeight="false" outlineLevel="0" collapsed="false">
      <c r="A372" s="272"/>
      <c r="B372" s="273" t="n">
        <v>629</v>
      </c>
      <c r="C372" s="274" t="s">
        <v>540</v>
      </c>
      <c r="D372" s="275"/>
      <c r="E372" s="276"/>
      <c r="F372" s="277" t="n">
        <v>629000</v>
      </c>
      <c r="G372" s="278" t="s">
        <v>540</v>
      </c>
      <c r="H372" s="275"/>
      <c r="I372" s="279"/>
      <c r="J372" s="13"/>
      <c r="K372" s="61" t="n">
        <f aca="false">D372-H372</f>
        <v>0</v>
      </c>
      <c r="L372" s="7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</row>
    <row r="373" s="280" customFormat="true" ht="30" hidden="false" customHeight="false" outlineLevel="0" collapsed="false">
      <c r="A373" s="272"/>
      <c r="B373" s="273" t="n">
        <v>631</v>
      </c>
      <c r="C373" s="274" t="s">
        <v>541</v>
      </c>
      <c r="D373" s="275"/>
      <c r="E373" s="276"/>
      <c r="F373" s="277" t="n">
        <v>631000</v>
      </c>
      <c r="G373" s="278" t="s">
        <v>541</v>
      </c>
      <c r="H373" s="275"/>
      <c r="I373" s="279"/>
      <c r="J373" s="13"/>
      <c r="K373" s="61" t="n">
        <f aca="false">D373-H373</f>
        <v>0</v>
      </c>
      <c r="L373" s="7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</row>
    <row r="374" s="280" customFormat="true" ht="15" hidden="false" customHeight="false" outlineLevel="0" collapsed="false">
      <c r="A374" s="272"/>
      <c r="B374" s="273" t="n">
        <v>632</v>
      </c>
      <c r="C374" s="274" t="s">
        <v>542</v>
      </c>
      <c r="D374" s="275"/>
      <c r="E374" s="276"/>
      <c r="F374" s="277" t="n">
        <v>632000</v>
      </c>
      <c r="G374" s="278" t="s">
        <v>542</v>
      </c>
      <c r="H374" s="275"/>
      <c r="I374" s="279"/>
      <c r="J374" s="13"/>
      <c r="K374" s="61" t="n">
        <f aca="false">D374-H374</f>
        <v>0</v>
      </c>
      <c r="L374" s="7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</row>
    <row r="375" s="280" customFormat="true" ht="15" hidden="false" customHeight="false" outlineLevel="0" collapsed="false">
      <c r="A375" s="272"/>
      <c r="B375" s="273" t="n">
        <v>6331</v>
      </c>
      <c r="C375" s="274" t="s">
        <v>543</v>
      </c>
      <c r="D375" s="275"/>
      <c r="E375" s="276"/>
      <c r="F375" s="277" t="n">
        <v>633100</v>
      </c>
      <c r="G375" s="278" t="s">
        <v>543</v>
      </c>
      <c r="H375" s="275"/>
      <c r="I375" s="279"/>
      <c r="J375" s="13"/>
      <c r="K375" s="61" t="n">
        <f aca="false">D375-H375</f>
        <v>0</v>
      </c>
      <c r="L375" s="7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</row>
    <row r="376" s="280" customFormat="true" ht="15" hidden="false" customHeight="false" outlineLevel="0" collapsed="false">
      <c r="A376" s="272"/>
      <c r="B376" s="273" t="n">
        <v>6332</v>
      </c>
      <c r="C376" s="274" t="s">
        <v>544</v>
      </c>
      <c r="D376" s="275"/>
      <c r="E376" s="276"/>
      <c r="F376" s="277" t="n">
        <v>633200</v>
      </c>
      <c r="G376" s="278" t="s">
        <v>544</v>
      </c>
      <c r="H376" s="275"/>
      <c r="I376" s="279"/>
      <c r="J376" s="13"/>
      <c r="K376" s="61" t="n">
        <f aca="false">D376-H376</f>
        <v>0</v>
      </c>
      <c r="L376" s="7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</row>
    <row r="377" customFormat="false" ht="30" hidden="false" customHeight="false" outlineLevel="0" collapsed="false">
      <c r="A377" s="145"/>
      <c r="B377" s="273" t="n">
        <v>6333</v>
      </c>
      <c r="C377" s="274" t="s">
        <v>545</v>
      </c>
      <c r="D377" s="275"/>
      <c r="E377" s="276"/>
      <c r="F377" s="277" t="n">
        <v>633300</v>
      </c>
      <c r="G377" s="278" t="s">
        <v>545</v>
      </c>
      <c r="H377" s="275"/>
      <c r="I377" s="279"/>
      <c r="K377" s="61" t="n">
        <f aca="false">D377-H377</f>
        <v>0</v>
      </c>
      <c r="L377" s="73"/>
    </row>
    <row r="378" customFormat="false" ht="15" hidden="false" customHeight="false" outlineLevel="0" collapsed="false">
      <c r="A378" s="145"/>
      <c r="B378" s="273" t="n">
        <v>6338</v>
      </c>
      <c r="C378" s="274" t="s">
        <v>546</v>
      </c>
      <c r="D378" s="275"/>
      <c r="E378" s="276"/>
      <c r="F378" s="277" t="n">
        <v>633800</v>
      </c>
      <c r="G378" s="278" t="s">
        <v>546</v>
      </c>
      <c r="H378" s="275"/>
      <c r="I378" s="279"/>
      <c r="K378" s="61" t="n">
        <f aca="false">D378-H378</f>
        <v>0</v>
      </c>
      <c r="L378" s="73"/>
    </row>
    <row r="379" customFormat="false" ht="30" hidden="false" customHeight="false" outlineLevel="0" collapsed="false">
      <c r="A379" s="145"/>
      <c r="B379" s="273" t="n">
        <v>635</v>
      </c>
      <c r="C379" s="274" t="s">
        <v>547</v>
      </c>
      <c r="D379" s="275"/>
      <c r="E379" s="276"/>
      <c r="F379" s="277" t="n">
        <v>635000</v>
      </c>
      <c r="G379" s="278" t="s">
        <v>547</v>
      </c>
      <c r="H379" s="275"/>
      <c r="I379" s="279"/>
      <c r="K379" s="61" t="n">
        <f aca="false">D379-H379</f>
        <v>0</v>
      </c>
      <c r="L379" s="73"/>
    </row>
    <row r="380" customFormat="false" ht="30" hidden="false" customHeight="false" outlineLevel="0" collapsed="false">
      <c r="A380" s="145"/>
      <c r="B380" s="273" t="n">
        <v>637</v>
      </c>
      <c r="C380" s="274" t="s">
        <v>548</v>
      </c>
      <c r="D380" s="275"/>
      <c r="E380" s="276"/>
      <c r="F380" s="277" t="n">
        <v>637000</v>
      </c>
      <c r="G380" s="278" t="s">
        <v>548</v>
      </c>
      <c r="H380" s="275"/>
      <c r="I380" s="279"/>
      <c r="K380" s="61" t="n">
        <f aca="false">D380-H380</f>
        <v>0</v>
      </c>
      <c r="L380" s="73"/>
    </row>
    <row r="381" customFormat="false" ht="15" hidden="false" customHeight="false" outlineLevel="0" collapsed="false">
      <c r="A381" s="145"/>
      <c r="B381" s="273" t="n">
        <v>641</v>
      </c>
      <c r="C381" s="274" t="s">
        <v>549</v>
      </c>
      <c r="D381" s="275"/>
      <c r="E381" s="276"/>
      <c r="F381" s="277" t="n">
        <v>641100</v>
      </c>
      <c r="G381" s="278" t="s">
        <v>549</v>
      </c>
      <c r="H381" s="275"/>
      <c r="I381" s="279"/>
      <c r="K381" s="61" t="n">
        <f aca="false">D381-H381</f>
        <v>0</v>
      </c>
      <c r="L381" s="73"/>
    </row>
    <row r="382" customFormat="false" ht="15" hidden="false" customHeight="false" outlineLevel="0" collapsed="false">
      <c r="A382" s="145"/>
      <c r="B382" s="273" t="n">
        <v>642</v>
      </c>
      <c r="C382" s="274" t="s">
        <v>550</v>
      </c>
      <c r="D382" s="275"/>
      <c r="E382" s="276"/>
      <c r="F382" s="277" t="n">
        <v>642000</v>
      </c>
      <c r="G382" s="278" t="s">
        <v>550</v>
      </c>
      <c r="H382" s="275"/>
      <c r="I382" s="279"/>
      <c r="K382" s="61" t="n">
        <f aca="false">D382-H382</f>
        <v>0</v>
      </c>
      <c r="L382" s="73"/>
    </row>
    <row r="383" customFormat="false" ht="15" hidden="false" customHeight="false" outlineLevel="0" collapsed="false">
      <c r="A383" s="145"/>
      <c r="B383" s="273" t="n">
        <v>6443</v>
      </c>
      <c r="C383" s="274" t="s">
        <v>551</v>
      </c>
      <c r="D383" s="275"/>
      <c r="E383" s="276"/>
      <c r="F383" s="277" t="n">
        <v>644300</v>
      </c>
      <c r="G383" s="278" t="s">
        <v>551</v>
      </c>
      <c r="H383" s="275"/>
      <c r="I383" s="279"/>
      <c r="K383" s="61" t="n">
        <f aca="false">D383-H383</f>
        <v>0</v>
      </c>
      <c r="L383" s="73"/>
    </row>
    <row r="384" customFormat="false" ht="30" hidden="false" customHeight="false" outlineLevel="0" collapsed="false">
      <c r="A384" s="145"/>
      <c r="B384" s="273" t="n">
        <v>6444</v>
      </c>
      <c r="C384" s="274" t="s">
        <v>552</v>
      </c>
      <c r="D384" s="275"/>
      <c r="E384" s="276"/>
      <c r="F384" s="277" t="n">
        <v>644400</v>
      </c>
      <c r="G384" s="278" t="s">
        <v>552</v>
      </c>
      <c r="H384" s="275"/>
      <c r="I384" s="279"/>
      <c r="K384" s="61" t="n">
        <f aca="false">D384-H384</f>
        <v>0</v>
      </c>
      <c r="L384" s="73"/>
    </row>
    <row r="385" customFormat="false" ht="15" hidden="false" customHeight="false" outlineLevel="0" collapsed="false">
      <c r="A385" s="145"/>
      <c r="B385" s="273" t="n">
        <v>6445</v>
      </c>
      <c r="C385" s="274" t="s">
        <v>553</v>
      </c>
      <c r="D385" s="275"/>
      <c r="E385" s="276"/>
      <c r="F385" s="277" t="n">
        <v>644500</v>
      </c>
      <c r="G385" s="278" t="s">
        <v>553</v>
      </c>
      <c r="H385" s="275"/>
      <c r="I385" s="279"/>
      <c r="K385" s="61" t="n">
        <f aca="false">D385-H385</f>
        <v>0</v>
      </c>
      <c r="L385" s="73"/>
    </row>
    <row r="386" customFormat="false" ht="15" hidden="false" customHeight="false" outlineLevel="0" collapsed="false">
      <c r="A386" s="145"/>
      <c r="B386" s="273" t="n">
        <v>6446</v>
      </c>
      <c r="C386" s="274" t="s">
        <v>554</v>
      </c>
      <c r="D386" s="275"/>
      <c r="E386" s="276"/>
      <c r="F386" s="277" t="n">
        <v>644800</v>
      </c>
      <c r="G386" s="278" t="s">
        <v>554</v>
      </c>
      <c r="H386" s="275"/>
      <c r="I386" s="279"/>
      <c r="K386" s="61" t="n">
        <f aca="false">D386-H386</f>
        <v>0</v>
      </c>
      <c r="L386" s="73"/>
    </row>
    <row r="387" customFormat="false" ht="15" hidden="false" customHeight="false" outlineLevel="0" collapsed="false">
      <c r="A387" s="145"/>
      <c r="B387" s="273" t="n">
        <v>6447</v>
      </c>
      <c r="C387" s="274" t="s">
        <v>555</v>
      </c>
      <c r="D387" s="275"/>
      <c r="E387" s="276"/>
      <c r="F387" s="277" t="n">
        <v>644700</v>
      </c>
      <c r="G387" s="278" t="s">
        <v>555</v>
      </c>
      <c r="H387" s="275"/>
      <c r="I387" s="279"/>
      <c r="K387" s="61" t="n">
        <f aca="false">D387-H387</f>
        <v>0</v>
      </c>
      <c r="L387" s="73"/>
    </row>
    <row r="388" customFormat="false" ht="15" hidden="false" customHeight="false" outlineLevel="0" collapsed="false">
      <c r="A388" s="145"/>
      <c r="B388" s="273" t="n">
        <v>6448</v>
      </c>
      <c r="C388" s="274" t="s">
        <v>556</v>
      </c>
      <c r="D388" s="275"/>
      <c r="E388" s="276"/>
      <c r="F388" s="277" t="n">
        <v>644800</v>
      </c>
      <c r="G388" s="278" t="s">
        <v>556</v>
      </c>
      <c r="H388" s="275"/>
      <c r="I388" s="279"/>
      <c r="K388" s="61" t="n">
        <f aca="false">D388-H388</f>
        <v>0</v>
      </c>
      <c r="L388" s="73"/>
    </row>
    <row r="389" customFormat="false" ht="15" hidden="false" customHeight="false" outlineLevel="0" collapsed="false">
      <c r="A389" s="145"/>
      <c r="B389" s="273" t="n">
        <v>6451</v>
      </c>
      <c r="C389" s="274" t="s">
        <v>557</v>
      </c>
      <c r="D389" s="275"/>
      <c r="E389" s="276"/>
      <c r="F389" s="277" t="n">
        <v>645100</v>
      </c>
      <c r="G389" s="278" t="s">
        <v>557</v>
      </c>
      <c r="H389" s="275"/>
      <c r="I389" s="279"/>
      <c r="K389" s="61" t="n">
        <f aca="false">D389-H389</f>
        <v>0</v>
      </c>
      <c r="L389" s="73"/>
    </row>
    <row r="390" customFormat="false" ht="15" hidden="false" customHeight="false" outlineLevel="0" collapsed="false">
      <c r="A390" s="145"/>
      <c r="B390" s="273" t="n">
        <v>6452</v>
      </c>
      <c r="C390" s="274" t="s">
        <v>558</v>
      </c>
      <c r="D390" s="275"/>
      <c r="E390" s="276"/>
      <c r="F390" s="277" t="n">
        <v>645200</v>
      </c>
      <c r="G390" s="278" t="s">
        <v>558</v>
      </c>
      <c r="H390" s="275"/>
      <c r="I390" s="279"/>
      <c r="K390" s="61" t="n">
        <f aca="false">D390-H390</f>
        <v>0</v>
      </c>
      <c r="L390" s="73"/>
    </row>
    <row r="391" customFormat="false" ht="30" hidden="false" customHeight="false" outlineLevel="0" collapsed="false">
      <c r="A391" s="145"/>
      <c r="B391" s="273" t="n">
        <v>6453</v>
      </c>
      <c r="C391" s="274" t="s">
        <v>559</v>
      </c>
      <c r="D391" s="275"/>
      <c r="E391" s="276"/>
      <c r="F391" s="277" t="n">
        <v>645300</v>
      </c>
      <c r="G391" s="278" t="s">
        <v>559</v>
      </c>
      <c r="H391" s="275"/>
      <c r="I391" s="279"/>
      <c r="K391" s="61" t="n">
        <f aca="false">D391-H391</f>
        <v>0</v>
      </c>
      <c r="L391" s="73"/>
    </row>
    <row r="392" customFormat="false" ht="15" hidden="false" customHeight="false" outlineLevel="0" collapsed="false">
      <c r="A392" s="145"/>
      <c r="B392" s="273" t="n">
        <v>6454</v>
      </c>
      <c r="C392" s="274" t="s">
        <v>560</v>
      </c>
      <c r="D392" s="275"/>
      <c r="E392" s="276"/>
      <c r="F392" s="277" t="n">
        <v>645400</v>
      </c>
      <c r="G392" s="278" t="s">
        <v>560</v>
      </c>
      <c r="H392" s="275"/>
      <c r="I392" s="279"/>
      <c r="K392" s="61" t="n">
        <f aca="false">D392-H392</f>
        <v>0</v>
      </c>
      <c r="L392" s="73"/>
    </row>
    <row r="393" customFormat="false" ht="15" hidden="false" customHeight="false" outlineLevel="0" collapsed="false">
      <c r="A393" s="145"/>
      <c r="B393" s="273" t="n">
        <v>6458</v>
      </c>
      <c r="C393" s="274" t="s">
        <v>561</v>
      </c>
      <c r="D393" s="275"/>
      <c r="E393" s="276"/>
      <c r="F393" s="277" t="n">
        <v>645800</v>
      </c>
      <c r="G393" s="278" t="s">
        <v>561</v>
      </c>
      <c r="H393" s="275"/>
      <c r="I393" s="279"/>
      <c r="K393" s="61" t="n">
        <f aca="false">D393-H393</f>
        <v>0</v>
      </c>
      <c r="L393" s="73"/>
    </row>
    <row r="394" customFormat="false" ht="15" hidden="false" customHeight="false" outlineLevel="0" collapsed="false">
      <c r="A394" s="145"/>
      <c r="B394" s="273" t="n">
        <v>647</v>
      </c>
      <c r="C394" s="274" t="s">
        <v>562</v>
      </c>
      <c r="D394" s="275"/>
      <c r="E394" s="276"/>
      <c r="F394" s="277" t="n">
        <v>647000</v>
      </c>
      <c r="G394" s="278" t="s">
        <v>562</v>
      </c>
      <c r="H394" s="275"/>
      <c r="I394" s="279"/>
      <c r="K394" s="61" t="n">
        <f aca="false">D394-H394</f>
        <v>0</v>
      </c>
      <c r="L394" s="73"/>
    </row>
    <row r="395" customFormat="false" ht="15" hidden="false" customHeight="false" outlineLevel="0" collapsed="false">
      <c r="A395" s="145"/>
      <c r="B395" s="273" t="n">
        <v>648</v>
      </c>
      <c r="C395" s="274" t="s">
        <v>563</v>
      </c>
      <c r="D395" s="275"/>
      <c r="E395" s="276"/>
      <c r="F395" s="277" t="n">
        <v>648000</v>
      </c>
      <c r="G395" s="278" t="s">
        <v>563</v>
      </c>
      <c r="H395" s="275"/>
      <c r="I395" s="279"/>
      <c r="K395" s="61" t="n">
        <f aca="false">D395-H395</f>
        <v>0</v>
      </c>
      <c r="L395" s="73"/>
    </row>
    <row r="396" customFormat="false" ht="30" hidden="false" customHeight="false" outlineLevel="0" collapsed="false">
      <c r="A396" s="145"/>
      <c r="B396" s="273" t="n">
        <v>6511</v>
      </c>
      <c r="C396" s="274" t="s">
        <v>564</v>
      </c>
      <c r="D396" s="275"/>
      <c r="E396" s="276"/>
      <c r="F396" s="277" t="n">
        <v>651100</v>
      </c>
      <c r="G396" s="278" t="s">
        <v>564</v>
      </c>
      <c r="H396" s="275"/>
      <c r="I396" s="279"/>
      <c r="K396" s="61" t="n">
        <f aca="false">D396-H396</f>
        <v>0</v>
      </c>
      <c r="L396" s="73"/>
    </row>
    <row r="397" customFormat="false" ht="15" hidden="false" customHeight="false" outlineLevel="0" collapsed="false">
      <c r="A397" s="145"/>
      <c r="B397" s="273" t="n">
        <v>6516</v>
      </c>
      <c r="C397" s="274" t="s">
        <v>565</v>
      </c>
      <c r="D397" s="275"/>
      <c r="E397" s="276"/>
      <c r="F397" s="277" t="n">
        <v>651600</v>
      </c>
      <c r="G397" s="278" t="s">
        <v>565</v>
      </c>
      <c r="H397" s="275"/>
      <c r="I397" s="279"/>
      <c r="K397" s="61" t="n">
        <f aca="false">D397-H397</f>
        <v>0</v>
      </c>
      <c r="L397" s="73"/>
    </row>
    <row r="398" customFormat="false" ht="15" hidden="false" customHeight="false" outlineLevel="0" collapsed="false">
      <c r="A398" s="145"/>
      <c r="B398" s="273" t="n">
        <v>6561</v>
      </c>
      <c r="C398" s="274" t="s">
        <v>566</v>
      </c>
      <c r="D398" s="275"/>
      <c r="E398" s="276"/>
      <c r="F398" s="277" t="n">
        <v>653100</v>
      </c>
      <c r="G398" s="278" t="s">
        <v>566</v>
      </c>
      <c r="H398" s="275"/>
      <c r="I398" s="279"/>
      <c r="K398" s="61" t="n">
        <f aca="false">D398-H398</f>
        <v>0</v>
      </c>
      <c r="L398" s="73"/>
    </row>
    <row r="399" customFormat="false" ht="30" hidden="false" customHeight="false" outlineLevel="0" collapsed="false">
      <c r="A399" s="145"/>
      <c r="B399" s="273" t="n">
        <v>6562</v>
      </c>
      <c r="C399" s="274" t="s">
        <v>567</v>
      </c>
      <c r="D399" s="275"/>
      <c r="E399" s="276"/>
      <c r="F399" s="277" t="n">
        <v>653200</v>
      </c>
      <c r="G399" s="278" t="s">
        <v>567</v>
      </c>
      <c r="H399" s="275"/>
      <c r="I399" s="279"/>
      <c r="K399" s="61" t="n">
        <f aca="false">D399-H399</f>
        <v>0</v>
      </c>
      <c r="L399" s="73"/>
    </row>
    <row r="400" customFormat="false" ht="15" hidden="false" customHeight="false" outlineLevel="0" collapsed="false">
      <c r="A400" s="145"/>
      <c r="B400" s="273" t="n">
        <v>6563</v>
      </c>
      <c r="C400" s="274" t="s">
        <v>568</v>
      </c>
      <c r="D400" s="275"/>
      <c r="E400" s="276"/>
      <c r="F400" s="277" t="n">
        <v>653300</v>
      </c>
      <c r="G400" s="278" t="s">
        <v>568</v>
      </c>
      <c r="H400" s="275"/>
      <c r="I400" s="279"/>
      <c r="K400" s="61" t="n">
        <f aca="false">D400-H400</f>
        <v>0</v>
      </c>
      <c r="L400" s="73"/>
    </row>
    <row r="401" customFormat="false" ht="15" hidden="false" customHeight="false" outlineLevel="0" collapsed="false">
      <c r="A401" s="145"/>
      <c r="B401" s="273" t="n">
        <v>6564</v>
      </c>
      <c r="C401" s="274" t="s">
        <v>569</v>
      </c>
      <c r="D401" s="275"/>
      <c r="E401" s="276"/>
      <c r="F401" s="277" t="n">
        <v>653400</v>
      </c>
      <c r="G401" s="278" t="s">
        <v>569</v>
      </c>
      <c r="H401" s="275"/>
      <c r="I401" s="279"/>
      <c r="K401" s="61" t="n">
        <f aca="false">D401-H401</f>
        <v>0</v>
      </c>
      <c r="L401" s="73"/>
    </row>
    <row r="402" customFormat="false" ht="15" hidden="false" customHeight="false" outlineLevel="0" collapsed="false">
      <c r="A402" s="145"/>
      <c r="B402" s="273" t="n">
        <v>6565</v>
      </c>
      <c r="C402" s="274" t="s">
        <v>570</v>
      </c>
      <c r="D402" s="275"/>
      <c r="E402" s="276"/>
      <c r="F402" s="277" t="n">
        <v>653500</v>
      </c>
      <c r="G402" s="278" t="s">
        <v>570</v>
      </c>
      <c r="H402" s="275"/>
      <c r="I402" s="279"/>
      <c r="K402" s="61" t="n">
        <f aca="false">D402-H402</f>
        <v>0</v>
      </c>
      <c r="L402" s="73"/>
    </row>
    <row r="403" customFormat="false" ht="15" hidden="false" customHeight="false" outlineLevel="0" collapsed="false">
      <c r="A403" s="145"/>
      <c r="B403" s="273" t="n">
        <v>6568</v>
      </c>
      <c r="C403" s="274" t="s">
        <v>571</v>
      </c>
      <c r="D403" s="275"/>
      <c r="E403" s="276"/>
      <c r="F403" s="277" t="n">
        <v>653800</v>
      </c>
      <c r="G403" s="278" t="s">
        <v>571</v>
      </c>
      <c r="H403" s="275"/>
      <c r="I403" s="279"/>
      <c r="K403" s="61" t="n">
        <f aca="false">D403-H403</f>
        <v>0</v>
      </c>
      <c r="L403" s="73"/>
    </row>
    <row r="404" customFormat="false" ht="25.5" hidden="false" customHeight="true" outlineLevel="0" collapsed="false">
      <c r="A404" s="145"/>
      <c r="B404" s="273" t="n">
        <v>6571</v>
      </c>
      <c r="C404" s="274" t="s">
        <v>572</v>
      </c>
      <c r="D404" s="275"/>
      <c r="E404" s="276"/>
      <c r="F404" s="277" t="s">
        <v>573</v>
      </c>
      <c r="G404" s="278"/>
      <c r="H404" s="291"/>
      <c r="I404" s="279"/>
      <c r="K404" s="61" t="n">
        <f aca="false">D404-H404</f>
        <v>0</v>
      </c>
      <c r="L404" s="73"/>
    </row>
    <row r="405" customFormat="false" ht="15" hidden="false" customHeight="false" outlineLevel="0" collapsed="false">
      <c r="A405" s="145"/>
      <c r="B405" s="273" t="n">
        <v>6572</v>
      </c>
      <c r="C405" s="274" t="s">
        <v>574</v>
      </c>
      <c r="D405" s="275"/>
      <c r="E405" s="276"/>
      <c r="F405" s="277" t="n">
        <v>657200</v>
      </c>
      <c r="G405" s="278" t="s">
        <v>574</v>
      </c>
      <c r="H405" s="275"/>
      <c r="I405" s="279"/>
      <c r="K405" s="61" t="n">
        <f aca="false">D405-H405</f>
        <v>0</v>
      </c>
      <c r="L405" s="73"/>
    </row>
    <row r="406" customFormat="false" ht="15" hidden="false" customHeight="false" outlineLevel="0" collapsed="false">
      <c r="A406" s="145"/>
      <c r="B406" s="273" t="n">
        <v>6573</v>
      </c>
      <c r="C406" s="274" t="s">
        <v>575</v>
      </c>
      <c r="D406" s="275"/>
      <c r="E406" s="276"/>
      <c r="F406" s="277" t="s">
        <v>573</v>
      </c>
      <c r="G406" s="278"/>
      <c r="H406" s="291"/>
      <c r="I406" s="279"/>
      <c r="K406" s="61" t="n">
        <f aca="false">D406-H406</f>
        <v>0</v>
      </c>
      <c r="L406" s="73"/>
    </row>
    <row r="407" customFormat="false" ht="15" hidden="false" customHeight="false" outlineLevel="0" collapsed="false">
      <c r="A407" s="145"/>
      <c r="B407" s="273" t="n">
        <v>6576</v>
      </c>
      <c r="C407" s="274" t="s">
        <v>576</v>
      </c>
      <c r="D407" s="275"/>
      <c r="E407" s="276"/>
      <c r="F407" s="277" t="n">
        <v>657610</v>
      </c>
      <c r="G407" s="278" t="s">
        <v>577</v>
      </c>
      <c r="H407" s="275"/>
      <c r="I407" s="279"/>
      <c r="K407" s="61" t="n">
        <f aca="false">D407-H407</f>
        <v>0</v>
      </c>
      <c r="L407" s="73"/>
    </row>
    <row r="408" customFormat="false" ht="30" hidden="false" customHeight="false" outlineLevel="0" collapsed="false">
      <c r="A408" s="145"/>
      <c r="B408" s="285"/>
      <c r="C408" s="286"/>
      <c r="D408" s="287"/>
      <c r="E408" s="288"/>
      <c r="F408" s="277" t="n">
        <v>657620</v>
      </c>
      <c r="G408" s="278" t="s">
        <v>578</v>
      </c>
      <c r="H408" s="275"/>
      <c r="I408" s="279"/>
      <c r="K408" s="61" t="n">
        <f aca="false">D408-H408</f>
        <v>0</v>
      </c>
      <c r="L408" s="73"/>
    </row>
    <row r="409" customFormat="false" ht="15" hidden="false" customHeight="false" outlineLevel="0" collapsed="false">
      <c r="A409" s="145"/>
      <c r="B409" s="273" t="n">
        <v>6578</v>
      </c>
      <c r="C409" s="274" t="s">
        <v>579</v>
      </c>
      <c r="D409" s="275"/>
      <c r="E409" s="276"/>
      <c r="F409" s="277" t="n">
        <v>657800</v>
      </c>
      <c r="G409" s="278" t="s">
        <v>579</v>
      </c>
      <c r="H409" s="275"/>
      <c r="I409" s="279"/>
      <c r="K409" s="61" t="n">
        <f aca="false">D409-H409</f>
        <v>0</v>
      </c>
      <c r="L409" s="73"/>
    </row>
    <row r="410" customFormat="false" ht="45" hidden="false" customHeight="false" outlineLevel="0" collapsed="false">
      <c r="A410" s="145"/>
      <c r="B410" s="273" t="n">
        <v>6583</v>
      </c>
      <c r="C410" s="274" t="s">
        <v>580</v>
      </c>
      <c r="D410" s="275"/>
      <c r="E410" s="276"/>
      <c r="F410" s="277" t="n">
        <v>658300</v>
      </c>
      <c r="G410" s="278" t="s">
        <v>580</v>
      </c>
      <c r="H410" s="275"/>
      <c r="I410" s="279"/>
      <c r="K410" s="61" t="n">
        <f aca="false">D410-H410</f>
        <v>0</v>
      </c>
      <c r="L410" s="73"/>
    </row>
    <row r="411" customFormat="false" ht="23.25" hidden="false" customHeight="true" outlineLevel="0" collapsed="false">
      <c r="A411" s="145"/>
      <c r="B411" s="273" t="n">
        <v>6586</v>
      </c>
      <c r="C411" s="274" t="s">
        <v>581</v>
      </c>
      <c r="D411" s="275"/>
      <c r="E411" s="276"/>
      <c r="F411" s="277" t="n">
        <v>658610</v>
      </c>
      <c r="G411" s="278" t="s">
        <v>582</v>
      </c>
      <c r="H411" s="275"/>
      <c r="I411" s="279"/>
      <c r="K411" s="61" t="n">
        <f aca="false">D411-H411</f>
        <v>0</v>
      </c>
      <c r="L411" s="73"/>
    </row>
    <row r="412" customFormat="false" ht="15" hidden="false" customHeight="false" outlineLevel="0" collapsed="false">
      <c r="A412" s="145"/>
      <c r="B412" s="285"/>
      <c r="C412" s="286"/>
      <c r="D412" s="283"/>
      <c r="E412" s="288"/>
      <c r="F412" s="277" t="n">
        <v>658620</v>
      </c>
      <c r="G412" s="278" t="s">
        <v>583</v>
      </c>
      <c r="H412" s="275"/>
      <c r="I412" s="279"/>
      <c r="K412" s="61" t="n">
        <f aca="false">D412-H412</f>
        <v>0</v>
      </c>
      <c r="L412" s="73"/>
    </row>
    <row r="413" customFormat="false" ht="30" hidden="false" customHeight="false" outlineLevel="0" collapsed="false">
      <c r="A413" s="145"/>
      <c r="B413" s="273" t="n">
        <v>6587</v>
      </c>
      <c r="C413" s="274" t="s">
        <v>584</v>
      </c>
      <c r="D413" s="275"/>
      <c r="E413" s="276"/>
      <c r="F413" s="277" t="s">
        <v>573</v>
      </c>
      <c r="G413" s="278"/>
      <c r="H413" s="291"/>
      <c r="I413" s="279"/>
      <c r="K413" s="61" t="n">
        <f aca="false">D413-H413</f>
        <v>0</v>
      </c>
      <c r="L413" s="73"/>
    </row>
    <row r="414" customFormat="false" ht="15" hidden="false" customHeight="false" outlineLevel="0" collapsed="false">
      <c r="A414" s="145"/>
      <c r="B414" s="273" t="n">
        <v>6588</v>
      </c>
      <c r="C414" s="274" t="s">
        <v>585</v>
      </c>
      <c r="D414" s="275"/>
      <c r="E414" s="276"/>
      <c r="F414" s="277" t="s">
        <v>586</v>
      </c>
      <c r="G414" s="278"/>
      <c r="H414" s="291"/>
      <c r="I414" s="279"/>
      <c r="K414" s="61" t="n">
        <f aca="false">D414-H414</f>
        <v>0</v>
      </c>
      <c r="L414" s="73"/>
    </row>
    <row r="415" customFormat="false" ht="30" hidden="false" customHeight="false" outlineLevel="0" collapsed="false">
      <c r="A415" s="145"/>
      <c r="B415" s="273" t="n">
        <v>661</v>
      </c>
      <c r="C415" s="274" t="s">
        <v>587</v>
      </c>
      <c r="D415" s="275"/>
      <c r="E415" s="276"/>
      <c r="F415" s="277" t="n">
        <v>668300</v>
      </c>
      <c r="G415" s="278" t="s">
        <v>588</v>
      </c>
      <c r="H415" s="291"/>
      <c r="I415" s="279"/>
      <c r="K415" s="61" t="n">
        <f aca="false">D415-H415</f>
        <v>0</v>
      </c>
      <c r="L415" s="73"/>
    </row>
    <row r="416" customFormat="false" ht="15" hidden="false" customHeight="false" outlineLevel="0" collapsed="false">
      <c r="A416" s="145"/>
      <c r="B416" s="281"/>
      <c r="C416" s="282"/>
      <c r="D416" s="283"/>
      <c r="E416" s="284"/>
      <c r="F416" s="277" t="n">
        <v>668500</v>
      </c>
      <c r="G416" s="278" t="s">
        <v>589</v>
      </c>
      <c r="H416" s="275"/>
      <c r="I416" s="279"/>
      <c r="K416" s="61"/>
      <c r="L416" s="73"/>
    </row>
    <row r="417" customFormat="false" ht="15" hidden="false" customHeight="false" outlineLevel="0" collapsed="false">
      <c r="A417" s="145"/>
      <c r="B417" s="285"/>
      <c r="C417" s="286"/>
      <c r="D417" s="287"/>
      <c r="E417" s="288"/>
      <c r="F417" s="277" t="n">
        <v>668600</v>
      </c>
      <c r="G417" s="278" t="s">
        <v>590</v>
      </c>
      <c r="H417" s="275"/>
      <c r="I417" s="279"/>
      <c r="K417" s="61"/>
      <c r="L417" s="73"/>
    </row>
    <row r="418" customFormat="false" ht="15" hidden="false" customHeight="false" outlineLevel="0" collapsed="false">
      <c r="A418" s="145"/>
      <c r="B418" s="273" t="n">
        <v>666</v>
      </c>
      <c r="C418" s="274" t="s">
        <v>591</v>
      </c>
      <c r="D418" s="275"/>
      <c r="E418" s="276"/>
      <c r="F418" s="277" t="n">
        <v>666000</v>
      </c>
      <c r="G418" s="278" t="s">
        <v>591</v>
      </c>
      <c r="H418" s="275"/>
      <c r="I418" s="279"/>
      <c r="K418" s="61" t="n">
        <f aca="false">D418-H418</f>
        <v>0</v>
      </c>
      <c r="L418" s="73"/>
    </row>
    <row r="419" customFormat="false" ht="30" hidden="false" customHeight="false" outlineLevel="0" collapsed="false">
      <c r="A419" s="145"/>
      <c r="B419" s="273" t="n">
        <v>667</v>
      </c>
      <c r="C419" s="274" t="s">
        <v>592</v>
      </c>
      <c r="D419" s="275"/>
      <c r="E419" s="276"/>
      <c r="F419" s="277" t="n">
        <v>667000</v>
      </c>
      <c r="G419" s="278" t="s">
        <v>592</v>
      </c>
      <c r="H419" s="275"/>
      <c r="I419" s="279"/>
      <c r="K419" s="61" t="n">
        <f aca="false">D419-H419</f>
        <v>0</v>
      </c>
      <c r="L419" s="73"/>
    </row>
    <row r="420" customFormat="false" ht="30" hidden="false" customHeight="false" outlineLevel="0" collapsed="false">
      <c r="A420" s="145"/>
      <c r="B420" s="273" t="n">
        <v>668</v>
      </c>
      <c r="C420" s="274" t="s">
        <v>593</v>
      </c>
      <c r="D420" s="275"/>
      <c r="E420" s="276"/>
      <c r="F420" s="277" t="n">
        <v>668300</v>
      </c>
      <c r="G420" s="278" t="s">
        <v>588</v>
      </c>
      <c r="H420" s="275"/>
      <c r="I420" s="279"/>
      <c r="K420" s="61" t="n">
        <f aca="false">D420-H420</f>
        <v>0</v>
      </c>
      <c r="L420" s="73"/>
    </row>
    <row r="421" customFormat="false" ht="15" hidden="false" customHeight="false" outlineLevel="0" collapsed="false">
      <c r="A421" s="145"/>
      <c r="B421" s="281"/>
      <c r="C421" s="282"/>
      <c r="D421" s="283"/>
      <c r="E421" s="284"/>
      <c r="F421" s="277" t="n">
        <v>668500</v>
      </c>
      <c r="G421" s="278" t="s">
        <v>589</v>
      </c>
      <c r="H421" s="275"/>
      <c r="I421" s="279"/>
      <c r="K421" s="61" t="n">
        <f aca="false">D421-H421</f>
        <v>0</v>
      </c>
      <c r="L421" s="73"/>
    </row>
    <row r="422" customFormat="false" ht="15" hidden="false" customHeight="false" outlineLevel="0" collapsed="false">
      <c r="A422" s="145"/>
      <c r="B422" s="285"/>
      <c r="C422" s="286"/>
      <c r="D422" s="287"/>
      <c r="E422" s="288"/>
      <c r="F422" s="277" t="n">
        <v>668600</v>
      </c>
      <c r="G422" s="278" t="s">
        <v>590</v>
      </c>
      <c r="H422" s="275"/>
      <c r="I422" s="279"/>
      <c r="K422" s="61" t="n">
        <f aca="false">D422-H422</f>
        <v>0</v>
      </c>
      <c r="L422" s="73"/>
    </row>
    <row r="423" customFormat="false" ht="30" hidden="false" customHeight="false" outlineLevel="0" collapsed="false">
      <c r="A423" s="145"/>
      <c r="B423" s="273" t="n">
        <v>671</v>
      </c>
      <c r="C423" s="274" t="s">
        <v>594</v>
      </c>
      <c r="D423" s="275"/>
      <c r="E423" s="276"/>
      <c r="F423" s="277" t="n">
        <v>658110</v>
      </c>
      <c r="G423" s="278" t="s">
        <v>595</v>
      </c>
      <c r="H423" s="275"/>
      <c r="I423" s="279"/>
      <c r="K423" s="61"/>
      <c r="L423" s="73"/>
    </row>
    <row r="424" customFormat="false" ht="15" hidden="false" customHeight="false" outlineLevel="0" collapsed="false">
      <c r="A424" s="145"/>
      <c r="B424" s="281"/>
      <c r="C424" s="282"/>
      <c r="D424" s="283"/>
      <c r="E424" s="284"/>
      <c r="F424" s="277" t="n">
        <v>658120</v>
      </c>
      <c r="G424" s="278" t="s">
        <v>596</v>
      </c>
      <c r="H424" s="275"/>
      <c r="I424" s="279"/>
      <c r="K424" s="61"/>
      <c r="L424" s="73"/>
    </row>
    <row r="425" customFormat="false" ht="15" hidden="false" customHeight="false" outlineLevel="0" collapsed="false">
      <c r="A425" s="145"/>
      <c r="B425" s="281"/>
      <c r="C425" s="282"/>
      <c r="D425" s="283"/>
      <c r="E425" s="284"/>
      <c r="F425" s="277" t="n">
        <v>658500</v>
      </c>
      <c r="G425" s="278" t="s">
        <v>597</v>
      </c>
      <c r="H425" s="275"/>
      <c r="I425" s="279"/>
      <c r="K425" s="61"/>
      <c r="L425" s="73"/>
    </row>
    <row r="426" customFormat="false" ht="15" hidden="false" customHeight="false" outlineLevel="0" collapsed="false">
      <c r="A426" s="145"/>
      <c r="B426" s="281"/>
      <c r="C426" s="282"/>
      <c r="D426" s="283"/>
      <c r="E426" s="284"/>
      <c r="F426" s="277" t="n">
        <v>658800</v>
      </c>
      <c r="G426" s="278" t="s">
        <v>598</v>
      </c>
      <c r="H426" s="275"/>
      <c r="I426" s="279"/>
      <c r="K426" s="61"/>
      <c r="L426" s="73"/>
    </row>
    <row r="427" customFormat="false" ht="15" hidden="false" customHeight="false" outlineLevel="0" collapsed="false">
      <c r="A427" s="145"/>
      <c r="B427" s="281"/>
      <c r="C427" s="282"/>
      <c r="D427" s="283"/>
      <c r="E427" s="284"/>
      <c r="F427" s="277" t="n">
        <v>668800</v>
      </c>
      <c r="G427" s="278" t="s">
        <v>599</v>
      </c>
      <c r="H427" s="275"/>
      <c r="I427" s="279"/>
      <c r="K427" s="61"/>
      <c r="L427" s="73"/>
    </row>
    <row r="428" customFormat="false" ht="30" hidden="false" customHeight="false" outlineLevel="0" collapsed="false">
      <c r="A428" s="145"/>
      <c r="B428" s="281"/>
      <c r="C428" s="282"/>
      <c r="D428" s="283"/>
      <c r="E428" s="284"/>
      <c r="F428" s="277" t="n">
        <v>654100</v>
      </c>
      <c r="G428" s="278" t="s">
        <v>600</v>
      </c>
      <c r="H428" s="275"/>
      <c r="I428" s="279"/>
      <c r="K428" s="61"/>
      <c r="L428" s="73"/>
    </row>
    <row r="429" customFormat="false" ht="15" hidden="false" customHeight="false" outlineLevel="0" collapsed="false">
      <c r="A429" s="145"/>
      <c r="B429" s="281"/>
      <c r="C429" s="282"/>
      <c r="D429" s="283"/>
      <c r="E429" s="284"/>
      <c r="F429" s="277" t="n">
        <v>654200</v>
      </c>
      <c r="G429" s="278" t="s">
        <v>601</v>
      </c>
      <c r="H429" s="275"/>
      <c r="I429" s="279"/>
      <c r="K429" s="61"/>
      <c r="L429" s="73"/>
    </row>
    <row r="430" customFormat="false" ht="15" hidden="false" customHeight="false" outlineLevel="0" collapsed="false">
      <c r="A430" s="145"/>
      <c r="B430" s="285"/>
      <c r="C430" s="286"/>
      <c r="D430" s="287"/>
      <c r="E430" s="288"/>
      <c r="F430" s="277" t="n">
        <v>654300</v>
      </c>
      <c r="G430" s="278" t="s">
        <v>602</v>
      </c>
      <c r="H430" s="275"/>
      <c r="I430" s="279"/>
      <c r="K430" s="61" t="n">
        <f aca="false">D423-H426-H427-H423-H424-H425-H428-H429-H430</f>
        <v>0</v>
      </c>
      <c r="L430" s="73"/>
    </row>
    <row r="431" customFormat="false" ht="15" hidden="false" customHeight="false" outlineLevel="0" collapsed="false">
      <c r="A431" s="145"/>
      <c r="B431" s="273" t="n">
        <v>675</v>
      </c>
      <c r="C431" s="274" t="s">
        <v>603</v>
      </c>
      <c r="D431" s="275"/>
      <c r="E431" s="276"/>
      <c r="F431" s="277" t="n">
        <v>656100</v>
      </c>
      <c r="G431" s="278" t="s">
        <v>604</v>
      </c>
      <c r="H431" s="275"/>
      <c r="I431" s="279"/>
      <c r="K431" s="61"/>
      <c r="L431" s="73"/>
    </row>
    <row r="432" customFormat="false" ht="15" hidden="false" customHeight="false" outlineLevel="0" collapsed="false">
      <c r="A432" s="145"/>
      <c r="B432" s="281"/>
      <c r="C432" s="282"/>
      <c r="D432" s="283"/>
      <c r="E432" s="284"/>
      <c r="F432" s="277" t="n">
        <v>656200</v>
      </c>
      <c r="G432" s="278" t="s">
        <v>605</v>
      </c>
      <c r="H432" s="275"/>
      <c r="I432" s="279"/>
      <c r="K432" s="61"/>
      <c r="L432" s="73"/>
    </row>
    <row r="433" customFormat="false" ht="15" hidden="false" customHeight="false" outlineLevel="0" collapsed="false">
      <c r="A433" s="145"/>
      <c r="B433" s="285"/>
      <c r="C433" s="286"/>
      <c r="D433" s="287"/>
      <c r="E433" s="288"/>
      <c r="F433" s="277" t="n">
        <v>656600</v>
      </c>
      <c r="G433" s="278" t="s">
        <v>606</v>
      </c>
      <c r="H433" s="275"/>
      <c r="I433" s="279"/>
      <c r="K433" s="61" t="n">
        <f aca="false">D431-H432-H431-H433</f>
        <v>0</v>
      </c>
      <c r="L433" s="73"/>
    </row>
    <row r="434" customFormat="false" ht="15" hidden="false" customHeight="false" outlineLevel="0" collapsed="false">
      <c r="A434" s="145"/>
      <c r="B434" s="273" t="n">
        <v>678</v>
      </c>
      <c r="C434" s="274" t="s">
        <v>607</v>
      </c>
      <c r="D434" s="275"/>
      <c r="E434" s="276"/>
      <c r="F434" s="277" t="n">
        <v>658800</v>
      </c>
      <c r="G434" s="278" t="s">
        <v>598</v>
      </c>
      <c r="H434" s="291"/>
      <c r="I434" s="279"/>
      <c r="K434" s="61"/>
      <c r="L434" s="73"/>
    </row>
    <row r="435" customFormat="false" ht="15" hidden="false" customHeight="false" outlineLevel="0" collapsed="false">
      <c r="A435" s="145"/>
      <c r="B435" s="285"/>
      <c r="C435" s="286"/>
      <c r="D435" s="283"/>
      <c r="E435" s="288"/>
      <c r="F435" s="277" t="n">
        <v>668800</v>
      </c>
      <c r="G435" s="278" t="s">
        <v>599</v>
      </c>
      <c r="H435" s="275"/>
      <c r="I435" s="279"/>
      <c r="K435" s="61" t="n">
        <f aca="false">D434-H435-H434</f>
        <v>0</v>
      </c>
      <c r="L435" s="73"/>
    </row>
    <row r="436" customFormat="false" ht="30" hidden="false" customHeight="false" outlineLevel="0" collapsed="false">
      <c r="A436" s="145"/>
      <c r="B436" s="273" t="n">
        <v>6811</v>
      </c>
      <c r="C436" s="274" t="s">
        <v>608</v>
      </c>
      <c r="D436" s="275"/>
      <c r="E436" s="276"/>
      <c r="F436" s="277" t="n">
        <v>681100</v>
      </c>
      <c r="G436" s="278" t="s">
        <v>608</v>
      </c>
      <c r="H436" s="275"/>
      <c r="I436" s="279"/>
      <c r="K436" s="61" t="n">
        <f aca="false">D436-H436</f>
        <v>0</v>
      </c>
      <c r="L436" s="73"/>
    </row>
    <row r="437" customFormat="false" ht="30" hidden="false" customHeight="false" outlineLevel="0" collapsed="false">
      <c r="A437" s="145"/>
      <c r="B437" s="273" t="n">
        <v>6815</v>
      </c>
      <c r="C437" s="274" t="s">
        <v>609</v>
      </c>
      <c r="D437" s="275"/>
      <c r="E437" s="276"/>
      <c r="F437" s="277" t="n">
        <v>681500</v>
      </c>
      <c r="G437" s="278" t="s">
        <v>609</v>
      </c>
      <c r="H437" s="275"/>
      <c r="I437" s="279"/>
      <c r="K437" s="61" t="n">
        <f aca="false">D437-H437</f>
        <v>0</v>
      </c>
      <c r="L437" s="73"/>
    </row>
    <row r="438" customFormat="false" ht="30" hidden="false" customHeight="false" outlineLevel="0" collapsed="false">
      <c r="A438" s="145"/>
      <c r="B438" s="273" t="n">
        <v>6816</v>
      </c>
      <c r="C438" s="274" t="s">
        <v>610</v>
      </c>
      <c r="D438" s="275"/>
      <c r="E438" s="276"/>
      <c r="F438" s="277" t="n">
        <v>681600</v>
      </c>
      <c r="G438" s="278" t="s">
        <v>610</v>
      </c>
      <c r="H438" s="275"/>
      <c r="I438" s="279"/>
      <c r="K438" s="61" t="n">
        <f aca="false">D438-H438</f>
        <v>0</v>
      </c>
      <c r="L438" s="73"/>
    </row>
    <row r="439" customFormat="false" ht="21.75" hidden="false" customHeight="true" outlineLevel="0" collapsed="false">
      <c r="A439" s="145"/>
      <c r="B439" s="273" t="n">
        <v>6817</v>
      </c>
      <c r="C439" s="274" t="s">
        <v>611</v>
      </c>
      <c r="D439" s="275"/>
      <c r="E439" s="276"/>
      <c r="F439" s="277" t="n">
        <v>681730</v>
      </c>
      <c r="G439" s="278" t="s">
        <v>612</v>
      </c>
      <c r="H439" s="275"/>
      <c r="I439" s="279"/>
      <c r="K439" s="61" t="n">
        <f aca="false">D439-H439</f>
        <v>0</v>
      </c>
      <c r="L439" s="73"/>
    </row>
    <row r="440" customFormat="false" ht="30" hidden="false" customHeight="false" outlineLevel="0" collapsed="false">
      <c r="A440" s="145"/>
      <c r="B440" s="285"/>
      <c r="C440" s="286"/>
      <c r="D440" s="283"/>
      <c r="E440" s="288"/>
      <c r="F440" s="277" t="n">
        <v>681740</v>
      </c>
      <c r="G440" s="278" t="s">
        <v>613</v>
      </c>
      <c r="H440" s="275"/>
      <c r="I440" s="279"/>
      <c r="K440" s="61" t="n">
        <f aca="false">D440-H440</f>
        <v>0</v>
      </c>
      <c r="L440" s="73"/>
    </row>
    <row r="441" customFormat="false" ht="30" hidden="false" customHeight="false" outlineLevel="0" collapsed="false">
      <c r="A441" s="145"/>
      <c r="B441" s="273" t="n">
        <v>686</v>
      </c>
      <c r="C441" s="274" t="s">
        <v>614</v>
      </c>
      <c r="D441" s="275"/>
      <c r="E441" s="276"/>
      <c r="F441" s="277" t="n">
        <v>686500</v>
      </c>
      <c r="G441" s="278" t="s">
        <v>614</v>
      </c>
      <c r="H441" s="275"/>
      <c r="I441" s="279"/>
      <c r="K441" s="61" t="n">
        <f aca="false">D441-H441</f>
        <v>0</v>
      </c>
      <c r="L441" s="73"/>
    </row>
    <row r="442" customFormat="false" ht="30" hidden="false" customHeight="false" outlineLevel="0" collapsed="false">
      <c r="A442" s="145"/>
      <c r="B442" s="273" t="n">
        <v>687</v>
      </c>
      <c r="C442" s="274" t="s">
        <v>615</v>
      </c>
      <c r="D442" s="275"/>
      <c r="E442" s="276"/>
      <c r="F442" s="277" t="n">
        <v>681500</v>
      </c>
      <c r="G442" s="278" t="s">
        <v>609</v>
      </c>
      <c r="H442" s="291"/>
      <c r="I442" s="279"/>
      <c r="K442" s="61" t="n">
        <f aca="false">D442-H442</f>
        <v>0</v>
      </c>
      <c r="L442" s="73"/>
    </row>
    <row r="443" customFormat="false" ht="15" hidden="false" customHeight="false" outlineLevel="0" collapsed="false">
      <c r="A443" s="145"/>
      <c r="B443" s="273" t="n">
        <v>701</v>
      </c>
      <c r="C443" s="274" t="s">
        <v>616</v>
      </c>
      <c r="D443" s="275"/>
      <c r="E443" s="276"/>
      <c r="F443" s="277" t="n">
        <v>701000</v>
      </c>
      <c r="G443" s="278" t="s">
        <v>617</v>
      </c>
      <c r="H443" s="291"/>
      <c r="I443" s="279"/>
      <c r="K443" s="73"/>
      <c r="L443" s="73" t="n">
        <f aca="false">+E443-I443</f>
        <v>0</v>
      </c>
    </row>
    <row r="444" customFormat="false" ht="15" hidden="false" customHeight="false" outlineLevel="0" collapsed="false">
      <c r="A444" s="145"/>
      <c r="B444" s="273" t="n">
        <v>703</v>
      </c>
      <c r="C444" s="274" t="s">
        <v>618</v>
      </c>
      <c r="D444" s="275"/>
      <c r="E444" s="276"/>
      <c r="F444" s="277" t="n">
        <v>703000</v>
      </c>
      <c r="G444" s="278" t="s">
        <v>618</v>
      </c>
      <c r="H444" s="291"/>
      <c r="I444" s="279"/>
      <c r="K444" s="73"/>
      <c r="L444" s="73" t="n">
        <f aca="false">+E444-I444</f>
        <v>0</v>
      </c>
    </row>
    <row r="445" customFormat="false" ht="15" hidden="false" customHeight="false" outlineLevel="0" collapsed="false">
      <c r="A445" s="145"/>
      <c r="B445" s="273" t="n">
        <v>7062</v>
      </c>
      <c r="C445" s="274" t="s">
        <v>619</v>
      </c>
      <c r="D445" s="275"/>
      <c r="E445" s="276"/>
      <c r="F445" s="277" t="n">
        <v>706210</v>
      </c>
      <c r="G445" s="278" t="s">
        <v>620</v>
      </c>
      <c r="H445" s="291"/>
      <c r="I445" s="279"/>
      <c r="K445" s="73"/>
      <c r="L445" s="73"/>
    </row>
    <row r="446" customFormat="false" ht="30" hidden="false" customHeight="false" outlineLevel="0" collapsed="false">
      <c r="A446" s="145"/>
      <c r="B446" s="281"/>
      <c r="C446" s="282"/>
      <c r="D446" s="283"/>
      <c r="E446" s="284"/>
      <c r="F446" s="277" t="n">
        <v>706220</v>
      </c>
      <c r="G446" s="278" t="s">
        <v>621</v>
      </c>
      <c r="H446" s="291"/>
      <c r="I446" s="279"/>
      <c r="K446" s="73"/>
      <c r="L446" s="73"/>
    </row>
    <row r="447" customFormat="false" ht="15" hidden="false" customHeight="false" outlineLevel="0" collapsed="false">
      <c r="A447" s="145"/>
      <c r="B447" s="285"/>
      <c r="C447" s="286"/>
      <c r="D447" s="287"/>
      <c r="E447" s="288"/>
      <c r="F447" s="277" t="n">
        <v>706230</v>
      </c>
      <c r="G447" s="278" t="s">
        <v>622</v>
      </c>
      <c r="H447" s="291"/>
      <c r="I447" s="279"/>
      <c r="K447" s="73"/>
      <c r="L447" s="73" t="n">
        <f aca="false">E445-I445-I446-I447</f>
        <v>0</v>
      </c>
    </row>
    <row r="448" customFormat="false" ht="15" hidden="false" customHeight="false" outlineLevel="0" collapsed="false">
      <c r="A448" s="145"/>
      <c r="B448" s="273" t="n">
        <v>7066</v>
      </c>
      <c r="C448" s="274" t="s">
        <v>623</v>
      </c>
      <c r="D448" s="275"/>
      <c r="E448" s="276"/>
      <c r="F448" s="277" t="n">
        <v>706600</v>
      </c>
      <c r="G448" s="278" t="s">
        <v>624</v>
      </c>
      <c r="H448" s="291"/>
      <c r="I448" s="279"/>
      <c r="K448" s="73"/>
      <c r="L448" s="73" t="n">
        <f aca="false">+E448-I448</f>
        <v>0</v>
      </c>
    </row>
    <row r="449" customFormat="false" ht="15" hidden="false" customHeight="false" outlineLevel="0" collapsed="false">
      <c r="A449" s="145"/>
      <c r="B449" s="273" t="n">
        <v>7067</v>
      </c>
      <c r="C449" s="274" t="s">
        <v>625</v>
      </c>
      <c r="D449" s="275"/>
      <c r="E449" s="276"/>
      <c r="F449" s="277" t="n">
        <v>706700</v>
      </c>
      <c r="G449" s="278" t="s">
        <v>626</v>
      </c>
      <c r="H449" s="291"/>
      <c r="I449" s="279"/>
      <c r="K449" s="73"/>
      <c r="L449" s="73" t="n">
        <f aca="false">+E449-I449</f>
        <v>0</v>
      </c>
    </row>
    <row r="450" customFormat="false" ht="15" hidden="false" customHeight="false" outlineLevel="0" collapsed="false">
      <c r="A450" s="145"/>
      <c r="B450" s="273" t="n">
        <v>7068</v>
      </c>
      <c r="C450" s="274" t="s">
        <v>627</v>
      </c>
      <c r="D450" s="275"/>
      <c r="E450" s="276"/>
      <c r="F450" s="277" t="n">
        <v>706800</v>
      </c>
      <c r="G450" s="278" t="s">
        <v>628</v>
      </c>
      <c r="H450" s="291"/>
      <c r="I450" s="279"/>
      <c r="K450" s="73"/>
      <c r="L450" s="73" t="n">
        <f aca="false">+E450-I450</f>
        <v>0</v>
      </c>
    </row>
    <row r="451" customFormat="false" ht="15" hidden="false" customHeight="false" outlineLevel="0" collapsed="false">
      <c r="A451" s="145"/>
      <c r="B451" s="273" t="n">
        <v>7083</v>
      </c>
      <c r="C451" s="274" t="s">
        <v>629</v>
      </c>
      <c r="D451" s="275"/>
      <c r="E451" s="276"/>
      <c r="F451" s="277" t="n">
        <v>708300</v>
      </c>
      <c r="G451" s="278" t="s">
        <v>629</v>
      </c>
      <c r="H451" s="291"/>
      <c r="I451" s="279"/>
      <c r="K451" s="73"/>
      <c r="L451" s="73" t="n">
        <f aca="false">+E451-I451</f>
        <v>0</v>
      </c>
    </row>
    <row r="452" customFormat="false" ht="15" hidden="false" customHeight="false" outlineLevel="0" collapsed="false">
      <c r="A452" s="145"/>
      <c r="B452" s="273" t="n">
        <v>7084</v>
      </c>
      <c r="C452" s="274" t="s">
        <v>630</v>
      </c>
      <c r="D452" s="275"/>
      <c r="E452" s="276"/>
      <c r="F452" s="277" t="n">
        <v>708400</v>
      </c>
      <c r="G452" s="278" t="s">
        <v>630</v>
      </c>
      <c r="H452" s="291"/>
      <c r="I452" s="279"/>
      <c r="K452" s="73"/>
      <c r="L452" s="73" t="n">
        <f aca="false">+E452-I452</f>
        <v>0</v>
      </c>
    </row>
    <row r="453" customFormat="false" ht="30" hidden="false" customHeight="false" outlineLevel="0" collapsed="false">
      <c r="A453" s="145"/>
      <c r="B453" s="273" t="n">
        <v>7087</v>
      </c>
      <c r="C453" s="274" t="s">
        <v>631</v>
      </c>
      <c r="D453" s="275"/>
      <c r="E453" s="276"/>
      <c r="F453" s="277" t="n">
        <v>708700</v>
      </c>
      <c r="G453" s="278" t="s">
        <v>631</v>
      </c>
      <c r="H453" s="291"/>
      <c r="I453" s="279"/>
      <c r="K453" s="73"/>
      <c r="L453" s="73" t="n">
        <f aca="false">+E453-I453</f>
        <v>0</v>
      </c>
    </row>
    <row r="454" customFormat="false" ht="15" hidden="false" customHeight="false" outlineLevel="0" collapsed="false">
      <c r="A454" s="145"/>
      <c r="B454" s="273" t="n">
        <v>7088</v>
      </c>
      <c r="C454" s="274" t="s">
        <v>632</v>
      </c>
      <c r="D454" s="275"/>
      <c r="E454" s="276"/>
      <c r="F454" s="277" t="n">
        <v>708800</v>
      </c>
      <c r="G454" s="278" t="s">
        <v>632</v>
      </c>
      <c r="H454" s="291"/>
      <c r="I454" s="279"/>
      <c r="K454" s="73"/>
      <c r="L454" s="73" t="n">
        <f aca="false">+E454-I454</f>
        <v>0</v>
      </c>
    </row>
    <row r="455" customFormat="false" ht="30" hidden="false" customHeight="false" outlineLevel="0" collapsed="false">
      <c r="A455" s="145"/>
      <c r="B455" s="273" t="n">
        <v>709</v>
      </c>
      <c r="C455" s="274" t="s">
        <v>633</v>
      </c>
      <c r="D455" s="275"/>
      <c r="E455" s="276"/>
      <c r="F455" s="277" t="n">
        <v>709000</v>
      </c>
      <c r="G455" s="278" t="s">
        <v>633</v>
      </c>
      <c r="H455" s="291"/>
      <c r="I455" s="279"/>
      <c r="K455" s="73"/>
      <c r="L455" s="73" t="n">
        <f aca="false">+E455-I455</f>
        <v>0</v>
      </c>
    </row>
    <row r="456" customFormat="false" ht="30" hidden="false" customHeight="false" outlineLevel="0" collapsed="false">
      <c r="A456" s="145"/>
      <c r="B456" s="285"/>
      <c r="C456" s="286"/>
      <c r="D456" s="287"/>
      <c r="E456" s="288"/>
      <c r="F456" s="277" t="n">
        <v>713320</v>
      </c>
      <c r="G456" s="278" t="s">
        <v>634</v>
      </c>
      <c r="H456" s="291"/>
      <c r="I456" s="279"/>
      <c r="K456" s="73"/>
      <c r="L456" s="73" t="n">
        <f aca="false">+E456-I456</f>
        <v>0</v>
      </c>
    </row>
    <row r="457" customFormat="false" ht="30" hidden="false" customHeight="false" outlineLevel="0" collapsed="false">
      <c r="A457" s="145"/>
      <c r="B457" s="273" t="n">
        <v>7134</v>
      </c>
      <c r="C457" s="274" t="s">
        <v>635</v>
      </c>
      <c r="D457" s="275"/>
      <c r="E457" s="276"/>
      <c r="F457" s="277" t="n">
        <v>713420</v>
      </c>
      <c r="G457" s="278" t="s">
        <v>636</v>
      </c>
      <c r="H457" s="291"/>
      <c r="I457" s="279"/>
      <c r="K457" s="73"/>
      <c r="L457" s="73" t="n">
        <f aca="false">+E457-I457</f>
        <v>0</v>
      </c>
    </row>
    <row r="458" customFormat="false" ht="15" hidden="false" customHeight="false" outlineLevel="0" collapsed="false">
      <c r="A458" s="145"/>
      <c r="B458" s="273" t="n">
        <v>7135</v>
      </c>
      <c r="C458" s="278" t="s">
        <v>637</v>
      </c>
      <c r="D458" s="291"/>
      <c r="E458" s="292"/>
      <c r="F458" s="277" t="n">
        <v>713520</v>
      </c>
      <c r="G458" s="278" t="s">
        <v>638</v>
      </c>
      <c r="H458" s="291"/>
      <c r="I458" s="279"/>
      <c r="K458" s="73"/>
      <c r="L458" s="73" t="n">
        <f aca="false">+E458-I458</f>
        <v>0</v>
      </c>
    </row>
    <row r="459" customFormat="false" ht="15" hidden="false" customHeight="false" outlineLevel="0" collapsed="false">
      <c r="A459" s="145"/>
      <c r="B459" s="273" t="n">
        <v>721</v>
      </c>
      <c r="C459" s="274" t="s">
        <v>639</v>
      </c>
      <c r="D459" s="275"/>
      <c r="E459" s="276"/>
      <c r="F459" s="277" t="n">
        <v>721000</v>
      </c>
      <c r="G459" s="278" t="s">
        <v>640</v>
      </c>
      <c r="H459" s="291"/>
      <c r="I459" s="279"/>
      <c r="K459" s="73"/>
      <c r="L459" s="73" t="n">
        <f aca="false">+E459-I459</f>
        <v>0</v>
      </c>
    </row>
    <row r="460" customFormat="false" ht="15" hidden="false" customHeight="false" outlineLevel="0" collapsed="false">
      <c r="A460" s="145"/>
      <c r="B460" s="273" t="n">
        <v>722</v>
      </c>
      <c r="C460" s="274" t="s">
        <v>641</v>
      </c>
      <c r="D460" s="275"/>
      <c r="E460" s="276"/>
      <c r="F460" s="277" t="n">
        <v>722000</v>
      </c>
      <c r="G460" s="278" t="s">
        <v>642</v>
      </c>
      <c r="H460" s="291"/>
      <c r="I460" s="279"/>
      <c r="K460" s="73"/>
      <c r="L460" s="73" t="n">
        <f aca="false">+E460-I460</f>
        <v>0</v>
      </c>
    </row>
    <row r="461" customFormat="false" ht="30" hidden="false" customHeight="false" outlineLevel="0" collapsed="false">
      <c r="A461" s="145"/>
      <c r="B461" s="273" t="n">
        <v>7411</v>
      </c>
      <c r="C461" s="274" t="s">
        <v>643</v>
      </c>
      <c r="D461" s="275"/>
      <c r="E461" s="276"/>
      <c r="F461" s="277" t="n">
        <v>741110</v>
      </c>
      <c r="G461" s="278" t="s">
        <v>644</v>
      </c>
      <c r="H461" s="291"/>
      <c r="I461" s="279"/>
      <c r="K461" s="73"/>
      <c r="L461" s="73"/>
    </row>
    <row r="462" customFormat="false" ht="30" hidden="false" customHeight="false" outlineLevel="0" collapsed="false">
      <c r="A462" s="145"/>
      <c r="B462" s="281"/>
      <c r="C462" s="282"/>
      <c r="D462" s="283"/>
      <c r="E462" s="284"/>
      <c r="F462" s="277" t="n">
        <v>741120</v>
      </c>
      <c r="G462" s="278" t="s">
        <v>645</v>
      </c>
      <c r="H462" s="291"/>
      <c r="I462" s="279"/>
      <c r="K462" s="73"/>
      <c r="L462" s="73"/>
    </row>
    <row r="463" customFormat="false" ht="30" hidden="false" customHeight="false" outlineLevel="0" collapsed="false">
      <c r="A463" s="145"/>
      <c r="B463" s="281"/>
      <c r="C463" s="282"/>
      <c r="D463" s="283"/>
      <c r="E463" s="284"/>
      <c r="F463" s="277" t="n">
        <v>741130</v>
      </c>
      <c r="G463" s="278" t="s">
        <v>646</v>
      </c>
      <c r="H463" s="291"/>
      <c r="I463" s="279"/>
      <c r="K463" s="73"/>
      <c r="L463" s="73"/>
    </row>
    <row r="464" customFormat="false" ht="30" hidden="false" customHeight="false" outlineLevel="0" collapsed="false">
      <c r="A464" s="145"/>
      <c r="B464" s="281"/>
      <c r="C464" s="282"/>
      <c r="D464" s="283"/>
      <c r="E464" s="284"/>
      <c r="F464" s="277" t="n">
        <v>741140</v>
      </c>
      <c r="G464" s="278" t="s">
        <v>647</v>
      </c>
      <c r="H464" s="291"/>
      <c r="I464" s="279"/>
      <c r="K464" s="73"/>
      <c r="L464" s="73"/>
    </row>
    <row r="465" customFormat="false" ht="30" hidden="false" customHeight="false" outlineLevel="0" collapsed="false">
      <c r="A465" s="145"/>
      <c r="B465" s="281"/>
      <c r="C465" s="282"/>
      <c r="D465" s="283"/>
      <c r="E465" s="284"/>
      <c r="F465" s="277" t="n">
        <v>741150</v>
      </c>
      <c r="G465" s="278" t="s">
        <v>648</v>
      </c>
      <c r="H465" s="291"/>
      <c r="I465" s="279"/>
      <c r="K465" s="73"/>
      <c r="L465" s="73"/>
    </row>
    <row r="466" customFormat="false" ht="30" hidden="false" customHeight="false" outlineLevel="0" collapsed="false">
      <c r="A466" s="145"/>
      <c r="B466" s="285"/>
      <c r="C466" s="286"/>
      <c r="D466" s="287"/>
      <c r="E466" s="288"/>
      <c r="F466" s="277" t="n">
        <v>741160</v>
      </c>
      <c r="G466" s="278" t="s">
        <v>649</v>
      </c>
      <c r="H466" s="291"/>
      <c r="I466" s="279"/>
      <c r="K466" s="73"/>
      <c r="L466" s="73" t="n">
        <f aca="false">E461-I461-I462-I463-I464-I465-I466</f>
        <v>0</v>
      </c>
    </row>
    <row r="467" customFormat="false" ht="15" hidden="false" customHeight="false" outlineLevel="0" collapsed="false">
      <c r="A467" s="145"/>
      <c r="B467" s="273" t="n">
        <v>7415</v>
      </c>
      <c r="C467" s="274" t="s">
        <v>650</v>
      </c>
      <c r="D467" s="275"/>
      <c r="E467" s="276"/>
      <c r="F467" s="277" t="n">
        <v>741800</v>
      </c>
      <c r="G467" s="278" t="s">
        <v>651</v>
      </c>
      <c r="H467" s="291"/>
      <c r="I467" s="279"/>
      <c r="K467" s="73"/>
      <c r="L467" s="73" t="n">
        <f aca="false">+E467-I467</f>
        <v>0</v>
      </c>
    </row>
    <row r="468" customFormat="false" ht="15" hidden="false" customHeight="false" outlineLevel="0" collapsed="false">
      <c r="A468" s="145"/>
      <c r="B468" s="273" t="n">
        <v>7442</v>
      </c>
      <c r="C468" s="274" t="s">
        <v>652</v>
      </c>
      <c r="D468" s="275"/>
      <c r="E468" s="276"/>
      <c r="F468" s="277" t="n">
        <v>744210</v>
      </c>
      <c r="G468" s="278" t="s">
        <v>653</v>
      </c>
      <c r="H468" s="291"/>
      <c r="I468" s="279"/>
      <c r="K468" s="73"/>
      <c r="L468" s="73"/>
    </row>
    <row r="469" customFormat="false" ht="15" hidden="false" customHeight="false" outlineLevel="0" collapsed="false">
      <c r="A469" s="145"/>
      <c r="B469" s="281"/>
      <c r="C469" s="282"/>
      <c r="D469" s="283"/>
      <c r="E469" s="284"/>
      <c r="F469" s="277" t="n">
        <v>744220</v>
      </c>
      <c r="G469" s="278" t="s">
        <v>654</v>
      </c>
      <c r="H469" s="291"/>
      <c r="I469" s="279"/>
      <c r="K469" s="73"/>
      <c r="L469" s="73"/>
    </row>
    <row r="470" customFormat="false" ht="15" hidden="false" customHeight="false" outlineLevel="0" collapsed="false">
      <c r="A470" s="145"/>
      <c r="B470" s="285"/>
      <c r="C470" s="286"/>
      <c r="D470" s="287"/>
      <c r="E470" s="288"/>
      <c r="F470" s="277" t="n">
        <v>744280</v>
      </c>
      <c r="G470" s="278" t="s">
        <v>655</v>
      </c>
      <c r="H470" s="291"/>
      <c r="I470" s="279"/>
      <c r="K470" s="73"/>
      <c r="L470" s="73" t="n">
        <f aca="false">E468-I468-I469-I470</f>
        <v>0</v>
      </c>
    </row>
    <row r="471" customFormat="false" ht="15" hidden="false" customHeight="false" outlineLevel="0" collapsed="false">
      <c r="A471" s="145"/>
      <c r="B471" s="273" t="n">
        <v>7443</v>
      </c>
      <c r="C471" s="274" t="s">
        <v>656</v>
      </c>
      <c r="D471" s="275"/>
      <c r="E471" s="276"/>
      <c r="F471" s="277" t="n">
        <v>744310</v>
      </c>
      <c r="G471" s="278" t="s">
        <v>657</v>
      </c>
      <c r="H471" s="291"/>
      <c r="I471" s="279"/>
      <c r="K471" s="73"/>
      <c r="L471" s="73"/>
    </row>
    <row r="472" customFormat="false" ht="15" hidden="false" customHeight="false" outlineLevel="0" collapsed="false">
      <c r="A472" s="145"/>
      <c r="B472" s="281"/>
      <c r="C472" s="282"/>
      <c r="D472" s="283"/>
      <c r="E472" s="284"/>
      <c r="F472" s="277" t="n">
        <v>744320</v>
      </c>
      <c r="G472" s="278" t="s">
        <v>658</v>
      </c>
      <c r="H472" s="291"/>
      <c r="I472" s="279"/>
      <c r="K472" s="73"/>
      <c r="L472" s="73"/>
    </row>
    <row r="473" customFormat="false" ht="15" hidden="false" customHeight="false" outlineLevel="0" collapsed="false">
      <c r="A473" s="145"/>
      <c r="B473" s="285"/>
      <c r="C473" s="286"/>
      <c r="D473" s="287"/>
      <c r="E473" s="288"/>
      <c r="F473" s="277" t="n">
        <v>744380</v>
      </c>
      <c r="G473" s="278" t="s">
        <v>659</v>
      </c>
      <c r="H473" s="291"/>
      <c r="I473" s="279"/>
      <c r="K473" s="73"/>
      <c r="L473" s="73" t="n">
        <f aca="false">E471-I471-I472-I473</f>
        <v>0</v>
      </c>
    </row>
    <row r="474" customFormat="false" ht="27.75" hidden="false" customHeight="true" outlineLevel="0" collapsed="false">
      <c r="A474" s="145"/>
      <c r="B474" s="273" t="n">
        <v>7444</v>
      </c>
      <c r="C474" s="274" t="s">
        <v>660</v>
      </c>
      <c r="D474" s="275"/>
      <c r="E474" s="276"/>
      <c r="F474" s="277" t="n">
        <v>744410</v>
      </c>
      <c r="G474" s="278" t="s">
        <v>661</v>
      </c>
      <c r="H474" s="291"/>
      <c r="I474" s="279"/>
      <c r="K474" s="73"/>
      <c r="L474" s="73"/>
    </row>
    <row r="475" customFormat="false" ht="30" hidden="false" customHeight="false" outlineLevel="0" collapsed="false">
      <c r="A475" s="145"/>
      <c r="B475" s="281"/>
      <c r="C475" s="282"/>
      <c r="D475" s="283"/>
      <c r="E475" s="284"/>
      <c r="F475" s="277" t="n">
        <v>744420</v>
      </c>
      <c r="G475" s="278" t="s">
        <v>662</v>
      </c>
      <c r="H475" s="291"/>
      <c r="I475" s="279"/>
      <c r="K475" s="73"/>
      <c r="L475" s="73"/>
    </row>
    <row r="476" customFormat="false" ht="30" hidden="false" customHeight="false" outlineLevel="0" collapsed="false">
      <c r="A476" s="145"/>
      <c r="B476" s="285"/>
      <c r="C476" s="286"/>
      <c r="D476" s="287"/>
      <c r="E476" s="288"/>
      <c r="F476" s="277" t="n">
        <v>744480</v>
      </c>
      <c r="G476" s="278" t="s">
        <v>661</v>
      </c>
      <c r="H476" s="291"/>
      <c r="I476" s="279"/>
      <c r="K476" s="73"/>
      <c r="L476" s="73" t="n">
        <f aca="false">E474-I474-I475-I476</f>
        <v>0</v>
      </c>
    </row>
    <row r="477" customFormat="false" ht="15" hidden="false" customHeight="false" outlineLevel="0" collapsed="false">
      <c r="A477" s="145"/>
      <c r="B477" s="273" t="n">
        <v>7445</v>
      </c>
      <c r="C477" s="274" t="s">
        <v>663</v>
      </c>
      <c r="D477" s="275"/>
      <c r="E477" s="276"/>
      <c r="F477" s="277" t="n">
        <v>744510</v>
      </c>
      <c r="G477" s="278" t="s">
        <v>664</v>
      </c>
      <c r="H477" s="291"/>
      <c r="I477" s="279"/>
      <c r="K477" s="73"/>
      <c r="L477" s="73" t="n">
        <f aca="false">+E477-I477</f>
        <v>0</v>
      </c>
    </row>
    <row r="478" customFormat="false" ht="15" hidden="false" customHeight="false" outlineLevel="0" collapsed="false">
      <c r="A478" s="145"/>
      <c r="B478" s="273" t="n">
        <v>7446</v>
      </c>
      <c r="C478" s="274" t="s">
        <v>665</v>
      </c>
      <c r="D478" s="275"/>
      <c r="E478" s="276"/>
      <c r="F478" s="277" t="n">
        <v>744600</v>
      </c>
      <c r="G478" s="278" t="s">
        <v>666</v>
      </c>
      <c r="H478" s="291"/>
      <c r="I478" s="279"/>
      <c r="K478" s="73"/>
      <c r="L478" s="73" t="n">
        <f aca="false">+E478-I478</f>
        <v>0</v>
      </c>
    </row>
    <row r="479" customFormat="false" ht="15" hidden="false" customHeight="false" outlineLevel="0" collapsed="false">
      <c r="A479" s="145"/>
      <c r="B479" s="273" t="n">
        <v>7447</v>
      </c>
      <c r="C479" s="274" t="s">
        <v>667</v>
      </c>
      <c r="D479" s="275"/>
      <c r="E479" s="276"/>
      <c r="F479" s="277" t="n">
        <v>744700</v>
      </c>
      <c r="G479" s="278" t="s">
        <v>668</v>
      </c>
      <c r="H479" s="291"/>
      <c r="I479" s="279"/>
      <c r="K479" s="73"/>
      <c r="L479" s="73" t="n">
        <f aca="false">+E479-I479</f>
        <v>0</v>
      </c>
    </row>
    <row r="480" customFormat="false" ht="30" hidden="false" customHeight="false" outlineLevel="0" collapsed="false">
      <c r="A480" s="145"/>
      <c r="B480" s="273" t="n">
        <v>7448</v>
      </c>
      <c r="C480" s="274" t="s">
        <v>300</v>
      </c>
      <c r="D480" s="275"/>
      <c r="E480" s="276"/>
      <c r="F480" s="277" t="n">
        <v>744560</v>
      </c>
      <c r="G480" s="278" t="s">
        <v>669</v>
      </c>
      <c r="H480" s="291"/>
      <c r="I480" s="279"/>
      <c r="K480" s="73"/>
      <c r="L480" s="73"/>
    </row>
    <row r="481" customFormat="false" ht="15" hidden="false" customHeight="false" outlineLevel="0" collapsed="false">
      <c r="A481" s="145"/>
      <c r="B481" s="281"/>
      <c r="C481" s="282"/>
      <c r="D481" s="283"/>
      <c r="E481" s="284"/>
      <c r="F481" s="277" t="n">
        <v>744570</v>
      </c>
      <c r="G481" s="278" t="s">
        <v>583</v>
      </c>
      <c r="H481" s="291"/>
      <c r="I481" s="279"/>
      <c r="K481" s="73"/>
      <c r="L481" s="73"/>
    </row>
    <row r="482" customFormat="false" ht="15" hidden="false" customHeight="false" outlineLevel="0" collapsed="false">
      <c r="A482" s="145"/>
      <c r="B482" s="281"/>
      <c r="C482" s="282"/>
      <c r="D482" s="283"/>
      <c r="E482" s="284"/>
      <c r="F482" s="277" t="n">
        <v>744580</v>
      </c>
      <c r="G482" s="278" t="s">
        <v>670</v>
      </c>
      <c r="H482" s="291"/>
      <c r="I482" s="279"/>
      <c r="K482" s="73"/>
      <c r="L482" s="73"/>
    </row>
    <row r="483" customFormat="false" ht="15" hidden="false" customHeight="false" outlineLevel="0" collapsed="false">
      <c r="A483" s="145"/>
      <c r="B483" s="285"/>
      <c r="C483" s="286"/>
      <c r="D483" s="287"/>
      <c r="E483" s="288"/>
      <c r="F483" s="277" t="n">
        <v>744800</v>
      </c>
      <c r="G483" s="278" t="s">
        <v>671</v>
      </c>
      <c r="H483" s="291"/>
      <c r="I483" s="279"/>
      <c r="K483" s="73"/>
      <c r="L483" s="73" t="n">
        <f aca="false">E480-I480-I481-I482-I483</f>
        <v>0</v>
      </c>
    </row>
    <row r="484" customFormat="false" ht="15" hidden="false" customHeight="false" outlineLevel="0" collapsed="false">
      <c r="A484" s="145"/>
      <c r="B484" s="273" t="n">
        <v>7461</v>
      </c>
      <c r="C484" s="274" t="s">
        <v>672</v>
      </c>
      <c r="D484" s="275"/>
      <c r="E484" s="276"/>
      <c r="F484" s="277" t="n">
        <v>746100</v>
      </c>
      <c r="G484" s="278" t="s">
        <v>672</v>
      </c>
      <c r="H484" s="291"/>
      <c r="I484" s="279"/>
      <c r="K484" s="73"/>
      <c r="L484" s="73" t="n">
        <f aca="false">+E484-I484</f>
        <v>0</v>
      </c>
    </row>
    <row r="485" customFormat="false" ht="15" hidden="false" customHeight="false" outlineLevel="0" collapsed="false">
      <c r="A485" s="145"/>
      <c r="B485" s="273" t="n">
        <v>7466</v>
      </c>
      <c r="C485" s="274" t="s">
        <v>673</v>
      </c>
      <c r="D485" s="275"/>
      <c r="E485" s="276"/>
      <c r="F485" s="277" t="n">
        <v>746600</v>
      </c>
      <c r="G485" s="278" t="s">
        <v>674</v>
      </c>
      <c r="H485" s="291"/>
      <c r="I485" s="279"/>
      <c r="K485" s="73"/>
      <c r="L485" s="73" t="n">
        <f aca="false">+E485-I485</f>
        <v>0</v>
      </c>
    </row>
    <row r="486" customFormat="false" ht="15" hidden="false" customHeight="false" outlineLevel="0" collapsed="false">
      <c r="A486" s="145"/>
      <c r="B486" s="273" t="n">
        <v>7468</v>
      </c>
      <c r="C486" s="274" t="s">
        <v>675</v>
      </c>
      <c r="D486" s="275"/>
      <c r="E486" s="276"/>
      <c r="F486" s="277" t="n">
        <v>746800</v>
      </c>
      <c r="G486" s="278" t="s">
        <v>675</v>
      </c>
      <c r="H486" s="291"/>
      <c r="I486" s="279"/>
      <c r="K486" s="73"/>
      <c r="L486" s="73" t="n">
        <f aca="false">+E486-I486</f>
        <v>0</v>
      </c>
    </row>
    <row r="487" customFormat="false" ht="30" hidden="false" customHeight="false" outlineLevel="0" collapsed="false">
      <c r="A487" s="145"/>
      <c r="B487" s="273" t="n">
        <v>7481</v>
      </c>
      <c r="C487" s="274" t="s">
        <v>676</v>
      </c>
      <c r="D487" s="275"/>
      <c r="E487" s="276"/>
      <c r="F487" s="277" t="n">
        <v>748100</v>
      </c>
      <c r="G487" s="278" t="s">
        <v>677</v>
      </c>
      <c r="H487" s="291"/>
      <c r="I487" s="279"/>
      <c r="K487" s="73"/>
      <c r="L487" s="73" t="n">
        <f aca="false">+E487-I487</f>
        <v>0</v>
      </c>
    </row>
    <row r="488" customFormat="false" ht="30" hidden="false" customHeight="false" outlineLevel="0" collapsed="false">
      <c r="A488" s="145"/>
      <c r="B488" s="273" t="n">
        <v>7482</v>
      </c>
      <c r="C488" s="274" t="s">
        <v>678</v>
      </c>
      <c r="D488" s="275"/>
      <c r="E488" s="276"/>
      <c r="F488" s="277" t="n">
        <v>748200</v>
      </c>
      <c r="G488" s="278" t="s">
        <v>679</v>
      </c>
      <c r="H488" s="291"/>
      <c r="I488" s="279"/>
      <c r="K488" s="73"/>
      <c r="L488" s="73" t="n">
        <f aca="false">+E488-I488</f>
        <v>0</v>
      </c>
    </row>
    <row r="489" customFormat="false" ht="15" hidden="false" customHeight="false" outlineLevel="0" collapsed="false">
      <c r="A489" s="145"/>
      <c r="B489" s="273" t="n">
        <v>7483</v>
      </c>
      <c r="C489" s="274" t="s">
        <v>680</v>
      </c>
      <c r="D489" s="275"/>
      <c r="E489" s="276"/>
      <c r="F489" s="277" t="n">
        <v>748800</v>
      </c>
      <c r="G489" s="278" t="s">
        <v>681</v>
      </c>
      <c r="H489" s="291"/>
      <c r="I489" s="279"/>
      <c r="K489" s="73"/>
      <c r="L489" s="73" t="n">
        <f aca="false">+E489-I489</f>
        <v>0</v>
      </c>
    </row>
    <row r="490" customFormat="false" ht="30" hidden="false" customHeight="false" outlineLevel="0" collapsed="false">
      <c r="A490" s="145"/>
      <c r="B490" s="273" t="n">
        <v>7484</v>
      </c>
      <c r="C490" s="274" t="s">
        <v>682</v>
      </c>
      <c r="D490" s="275"/>
      <c r="E490" s="276"/>
      <c r="F490" s="277" t="n">
        <v>748400</v>
      </c>
      <c r="G490" s="278" t="s">
        <v>395</v>
      </c>
      <c r="H490" s="291"/>
      <c r="I490" s="279"/>
      <c r="K490" s="73"/>
      <c r="L490" s="73" t="n">
        <f aca="false">+E490-I490</f>
        <v>0</v>
      </c>
    </row>
    <row r="491" customFormat="false" ht="15" hidden="false" customHeight="false" outlineLevel="0" collapsed="false">
      <c r="A491" s="145"/>
      <c r="B491" s="273" t="n">
        <v>7488</v>
      </c>
      <c r="C491" s="274" t="s">
        <v>683</v>
      </c>
      <c r="D491" s="275"/>
      <c r="E491" s="276"/>
      <c r="F491" s="277" t="n">
        <v>748800</v>
      </c>
      <c r="G491" s="278" t="s">
        <v>681</v>
      </c>
      <c r="H491" s="291"/>
      <c r="I491" s="279"/>
      <c r="K491" s="73"/>
      <c r="L491" s="73" t="n">
        <f aca="false">+E491-I491</f>
        <v>0</v>
      </c>
    </row>
    <row r="492" customFormat="false" ht="30" hidden="false" customHeight="false" outlineLevel="0" collapsed="false">
      <c r="A492" s="145"/>
      <c r="B492" s="273" t="n">
        <v>751</v>
      </c>
      <c r="C492" s="274" t="s">
        <v>684</v>
      </c>
      <c r="D492" s="275"/>
      <c r="E492" s="276"/>
      <c r="F492" s="277" t="n">
        <v>751000</v>
      </c>
      <c r="G492" s="278" t="s">
        <v>685</v>
      </c>
      <c r="H492" s="291"/>
      <c r="I492" s="279"/>
      <c r="K492" s="73"/>
      <c r="L492" s="73" t="n">
        <f aca="false">+E492-I492</f>
        <v>0</v>
      </c>
    </row>
    <row r="493" customFormat="false" ht="30" hidden="false" customHeight="false" outlineLevel="0" collapsed="false">
      <c r="A493" s="145"/>
      <c r="B493" s="273" t="n">
        <v>756</v>
      </c>
      <c r="C493" s="274" t="s">
        <v>686</v>
      </c>
      <c r="D493" s="275"/>
      <c r="E493" s="276"/>
      <c r="F493" s="277" t="n">
        <v>744580</v>
      </c>
      <c r="G493" s="278" t="s">
        <v>670</v>
      </c>
      <c r="H493" s="291"/>
      <c r="I493" s="279"/>
      <c r="K493" s="73"/>
      <c r="L493" s="73" t="n">
        <f aca="false">+E493-I493</f>
        <v>0</v>
      </c>
    </row>
    <row r="494" customFormat="false" ht="30" hidden="false" customHeight="true" outlineLevel="0" collapsed="false">
      <c r="A494" s="145"/>
      <c r="B494" s="273" t="n">
        <v>7583</v>
      </c>
      <c r="C494" s="274" t="s">
        <v>687</v>
      </c>
      <c r="D494" s="275"/>
      <c r="E494" s="276"/>
      <c r="F494" s="277" t="n">
        <v>758300</v>
      </c>
      <c r="G494" s="278" t="s">
        <v>688</v>
      </c>
      <c r="H494" s="291"/>
      <c r="I494" s="279"/>
      <c r="K494" s="73"/>
      <c r="L494" s="73" t="n">
        <f aca="false">+E494-I494</f>
        <v>0</v>
      </c>
    </row>
    <row r="495" customFormat="false" ht="30" hidden="false" customHeight="false" outlineLevel="0" collapsed="false">
      <c r="A495" s="145"/>
      <c r="B495" s="285"/>
      <c r="C495" s="286"/>
      <c r="D495" s="287"/>
      <c r="E495" s="288"/>
      <c r="F495" s="277" t="n">
        <v>768300</v>
      </c>
      <c r="G495" s="278" t="s">
        <v>689</v>
      </c>
      <c r="H495" s="291"/>
      <c r="I495" s="279"/>
      <c r="K495" s="73"/>
      <c r="L495" s="73" t="n">
        <f aca="false">+E495-I495</f>
        <v>0</v>
      </c>
    </row>
    <row r="496" customFormat="false" ht="30" hidden="false" customHeight="false" outlineLevel="0" collapsed="false">
      <c r="A496" s="145"/>
      <c r="B496" s="273" t="n">
        <v>7586</v>
      </c>
      <c r="C496" s="274" t="s">
        <v>690</v>
      </c>
      <c r="D496" s="275"/>
      <c r="E496" s="276"/>
      <c r="F496" s="277" t="n">
        <v>744560</v>
      </c>
      <c r="G496" s="278" t="s">
        <v>669</v>
      </c>
      <c r="H496" s="291"/>
      <c r="I496" s="279"/>
      <c r="K496" s="73"/>
      <c r="L496" s="73"/>
    </row>
    <row r="497" customFormat="false" ht="15" hidden="false" customHeight="false" outlineLevel="0" collapsed="false">
      <c r="A497" s="145"/>
      <c r="B497" s="285"/>
      <c r="C497" s="286"/>
      <c r="D497" s="287"/>
      <c r="E497" s="288"/>
      <c r="F497" s="277" t="n">
        <v>744570</v>
      </c>
      <c r="G497" s="278" t="s">
        <v>583</v>
      </c>
      <c r="H497" s="291"/>
      <c r="I497" s="279"/>
      <c r="K497" s="73"/>
      <c r="L497" s="73" t="n">
        <f aca="false">E496-I496-I497</f>
        <v>0</v>
      </c>
    </row>
    <row r="498" customFormat="false" ht="15" hidden="false" customHeight="false" outlineLevel="0" collapsed="false">
      <c r="A498" s="145"/>
      <c r="B498" s="273" t="n">
        <v>7587</v>
      </c>
      <c r="C498" s="274" t="s">
        <v>691</v>
      </c>
      <c r="D498" s="275"/>
      <c r="E498" s="276"/>
      <c r="F498" s="277" t="s">
        <v>586</v>
      </c>
      <c r="G498" s="278"/>
      <c r="H498" s="291"/>
      <c r="I498" s="279"/>
      <c r="K498" s="73"/>
      <c r="L498" s="73" t="n">
        <f aca="false">+E498-I498</f>
        <v>0</v>
      </c>
    </row>
    <row r="499" customFormat="false" ht="15" hidden="false" customHeight="false" outlineLevel="0" collapsed="false">
      <c r="A499" s="145"/>
      <c r="B499" s="273" t="n">
        <v>7588</v>
      </c>
      <c r="C499" s="274" t="s">
        <v>692</v>
      </c>
      <c r="D499" s="275"/>
      <c r="E499" s="276"/>
      <c r="F499" s="277" t="s">
        <v>586</v>
      </c>
      <c r="G499" s="278"/>
      <c r="H499" s="291"/>
      <c r="I499" s="279"/>
      <c r="K499" s="73"/>
      <c r="L499" s="73" t="n">
        <f aca="false">+E499-I499</f>
        <v>0</v>
      </c>
    </row>
    <row r="500" customFormat="false" ht="15" hidden="false" customHeight="false" outlineLevel="0" collapsed="false">
      <c r="A500" s="145"/>
      <c r="B500" s="273" t="n">
        <v>761</v>
      </c>
      <c r="C500" s="274" t="s">
        <v>693</v>
      </c>
      <c r="D500" s="275"/>
      <c r="E500" s="276"/>
      <c r="F500" s="277" t="n">
        <v>761000</v>
      </c>
      <c r="G500" s="278" t="s">
        <v>693</v>
      </c>
      <c r="H500" s="291"/>
      <c r="I500" s="279"/>
      <c r="K500" s="73"/>
      <c r="L500" s="73" t="n">
        <f aca="false">+E500-I500</f>
        <v>0</v>
      </c>
    </row>
    <row r="501" customFormat="false" ht="15" hidden="false" customHeight="false" outlineLevel="0" collapsed="false">
      <c r="A501" s="145"/>
      <c r="B501" s="273" t="n">
        <v>762</v>
      </c>
      <c r="C501" s="274" t="s">
        <v>694</v>
      </c>
      <c r="D501" s="275"/>
      <c r="E501" s="276"/>
      <c r="F501" s="277" t="n">
        <v>762000</v>
      </c>
      <c r="G501" s="278" t="s">
        <v>695</v>
      </c>
      <c r="H501" s="291"/>
      <c r="I501" s="279"/>
      <c r="K501" s="73"/>
      <c r="L501" s="73" t="n">
        <f aca="false">+E501-I501</f>
        <v>0</v>
      </c>
    </row>
    <row r="502" customFormat="false" ht="15" hidden="false" customHeight="false" outlineLevel="0" collapsed="false">
      <c r="A502" s="145"/>
      <c r="B502" s="273" t="n">
        <v>763</v>
      </c>
      <c r="C502" s="274" t="s">
        <v>696</v>
      </c>
      <c r="D502" s="275"/>
      <c r="E502" s="276"/>
      <c r="F502" s="277" t="n">
        <v>763000</v>
      </c>
      <c r="G502" s="278" t="s">
        <v>697</v>
      </c>
      <c r="H502" s="291"/>
      <c r="I502" s="279"/>
      <c r="K502" s="73"/>
      <c r="L502" s="73" t="n">
        <f aca="false">+E502-I502</f>
        <v>0</v>
      </c>
    </row>
    <row r="503" customFormat="false" ht="15" hidden="false" customHeight="false" outlineLevel="0" collapsed="false">
      <c r="A503" s="145"/>
      <c r="B503" s="273" t="n">
        <v>764</v>
      </c>
      <c r="C503" s="274" t="s">
        <v>698</v>
      </c>
      <c r="D503" s="275"/>
      <c r="E503" s="276"/>
      <c r="F503" s="277" t="n">
        <v>764000</v>
      </c>
      <c r="G503" s="278" t="s">
        <v>698</v>
      </c>
      <c r="H503" s="291"/>
      <c r="I503" s="279"/>
      <c r="K503" s="73"/>
      <c r="L503" s="73" t="n">
        <f aca="false">+E503-I503</f>
        <v>0</v>
      </c>
    </row>
    <row r="504" customFormat="false" ht="15" hidden="false" customHeight="false" outlineLevel="0" collapsed="false">
      <c r="A504" s="145"/>
      <c r="B504" s="273" t="n">
        <v>765</v>
      </c>
      <c r="C504" s="274" t="s">
        <v>699</v>
      </c>
      <c r="D504" s="275"/>
      <c r="E504" s="276"/>
      <c r="F504" s="277" t="n">
        <v>765000</v>
      </c>
      <c r="G504" s="278" t="s">
        <v>699</v>
      </c>
      <c r="H504" s="291"/>
      <c r="I504" s="279"/>
      <c r="K504" s="73"/>
      <c r="L504" s="73" t="n">
        <f aca="false">+E504-I504</f>
        <v>0</v>
      </c>
    </row>
    <row r="505" customFormat="false" ht="15" hidden="false" customHeight="false" outlineLevel="0" collapsed="false">
      <c r="A505" s="145"/>
      <c r="B505" s="273" t="n">
        <v>766</v>
      </c>
      <c r="C505" s="274" t="s">
        <v>700</v>
      </c>
      <c r="D505" s="275"/>
      <c r="E505" s="276"/>
      <c r="F505" s="277" t="n">
        <v>766000</v>
      </c>
      <c r="G505" s="278" t="s">
        <v>700</v>
      </c>
      <c r="H505" s="291"/>
      <c r="I505" s="279"/>
      <c r="K505" s="73"/>
      <c r="L505" s="73" t="n">
        <f aca="false">+E505-I505</f>
        <v>0</v>
      </c>
    </row>
    <row r="506" customFormat="false" ht="30" hidden="false" customHeight="false" outlineLevel="0" collapsed="false">
      <c r="A506" s="145"/>
      <c r="B506" s="273" t="n">
        <v>767</v>
      </c>
      <c r="C506" s="274" t="s">
        <v>701</v>
      </c>
      <c r="D506" s="275"/>
      <c r="E506" s="276"/>
      <c r="F506" s="277" t="n">
        <v>767000</v>
      </c>
      <c r="G506" s="278" t="s">
        <v>701</v>
      </c>
      <c r="H506" s="291"/>
      <c r="I506" s="279"/>
      <c r="K506" s="73"/>
      <c r="L506" s="73" t="n">
        <f aca="false">+E506-I506</f>
        <v>0</v>
      </c>
    </row>
    <row r="507" customFormat="false" ht="45" hidden="false" customHeight="false" outlineLevel="0" collapsed="false">
      <c r="A507" s="145"/>
      <c r="B507" s="273" t="n">
        <v>7683</v>
      </c>
      <c r="C507" s="274" t="s">
        <v>689</v>
      </c>
      <c r="D507" s="275"/>
      <c r="E507" s="276"/>
      <c r="F507" s="277" t="n">
        <v>768300</v>
      </c>
      <c r="G507" s="278" t="s">
        <v>689</v>
      </c>
      <c r="H507" s="291"/>
      <c r="I507" s="279"/>
      <c r="K507" s="73"/>
      <c r="L507" s="73" t="n">
        <f aca="false">+E507-I507</f>
        <v>0</v>
      </c>
    </row>
    <row r="508" customFormat="false" ht="15" hidden="false" customHeight="false" outlineLevel="0" collapsed="false">
      <c r="A508" s="145"/>
      <c r="B508" s="273" t="n">
        <v>7688</v>
      </c>
      <c r="C508" s="274" t="s">
        <v>702</v>
      </c>
      <c r="D508" s="275"/>
      <c r="E508" s="276"/>
      <c r="F508" s="277" t="n">
        <v>768800</v>
      </c>
      <c r="G508" s="278" t="s">
        <v>703</v>
      </c>
      <c r="H508" s="291"/>
      <c r="I508" s="279"/>
      <c r="K508" s="73"/>
      <c r="L508" s="73" t="n">
        <f aca="false">+E508-I508</f>
        <v>0</v>
      </c>
    </row>
    <row r="509" customFormat="false" ht="15" hidden="false" customHeight="false" outlineLevel="0" collapsed="false">
      <c r="A509" s="145"/>
      <c r="B509" s="273" t="n">
        <v>771</v>
      </c>
      <c r="C509" s="274" t="s">
        <v>704</v>
      </c>
      <c r="D509" s="275"/>
      <c r="E509" s="276"/>
      <c r="F509" s="277" t="n">
        <v>758400</v>
      </c>
      <c r="G509" s="278" t="s">
        <v>705</v>
      </c>
      <c r="H509" s="291"/>
      <c r="I509" s="279"/>
      <c r="K509" s="73"/>
      <c r="L509" s="73" t="n">
        <f aca="false">+E509-I509</f>
        <v>0</v>
      </c>
    </row>
    <row r="510" customFormat="false" ht="30" hidden="false" customHeight="false" outlineLevel="0" collapsed="false">
      <c r="A510" s="145"/>
      <c r="B510" s="285"/>
      <c r="C510" s="286"/>
      <c r="D510" s="287"/>
      <c r="E510" s="288"/>
      <c r="F510" s="277" t="n">
        <v>758300</v>
      </c>
      <c r="G510" s="278" t="s">
        <v>706</v>
      </c>
      <c r="H510" s="291"/>
      <c r="I510" s="279"/>
      <c r="K510" s="73"/>
      <c r="L510" s="73" t="n">
        <f aca="false">+E510-I510</f>
        <v>0</v>
      </c>
    </row>
    <row r="511" customFormat="false" ht="15" hidden="false" customHeight="false" outlineLevel="0" collapsed="false">
      <c r="A511" s="145"/>
      <c r="B511" s="273" t="n">
        <v>775</v>
      </c>
      <c r="C511" s="274" t="s">
        <v>707</v>
      </c>
      <c r="D511" s="275"/>
      <c r="E511" s="276"/>
      <c r="F511" s="277" t="n">
        <v>756100</v>
      </c>
      <c r="G511" s="278" t="s">
        <v>708</v>
      </c>
      <c r="H511" s="291"/>
      <c r="I511" s="279"/>
      <c r="K511" s="73"/>
      <c r="L511" s="73"/>
    </row>
    <row r="512" customFormat="false" ht="15" hidden="false" customHeight="false" outlineLevel="0" collapsed="false">
      <c r="A512" s="145"/>
      <c r="B512" s="281"/>
      <c r="C512" s="282"/>
      <c r="D512" s="283"/>
      <c r="E512" s="284"/>
      <c r="F512" s="277" t="n">
        <v>756200</v>
      </c>
      <c r="G512" s="278" t="s">
        <v>709</v>
      </c>
      <c r="H512" s="291"/>
      <c r="I512" s="279"/>
      <c r="K512" s="73"/>
      <c r="L512" s="73"/>
    </row>
    <row r="513" customFormat="false" ht="15" hidden="false" customHeight="false" outlineLevel="0" collapsed="false">
      <c r="A513" s="145"/>
      <c r="B513" s="285"/>
      <c r="C513" s="286"/>
      <c r="D513" s="287"/>
      <c r="E513" s="288"/>
      <c r="F513" s="277" t="n">
        <v>756600</v>
      </c>
      <c r="G513" s="278" t="s">
        <v>710</v>
      </c>
      <c r="H513" s="291"/>
      <c r="I513" s="279"/>
      <c r="K513" s="73"/>
      <c r="L513" s="73" t="n">
        <f aca="false">E511-I511-I512-I513</f>
        <v>0</v>
      </c>
    </row>
    <row r="514" customFormat="false" ht="15" hidden="false" customHeight="false" outlineLevel="0" collapsed="false">
      <c r="A514" s="145"/>
      <c r="B514" s="273" t="n">
        <v>776</v>
      </c>
      <c r="C514" s="274" t="s">
        <v>711</v>
      </c>
      <c r="D514" s="275"/>
      <c r="E514" s="276"/>
      <c r="F514" s="277" t="s">
        <v>586</v>
      </c>
      <c r="G514" s="278"/>
      <c r="H514" s="291"/>
      <c r="I514" s="279"/>
      <c r="K514" s="73"/>
      <c r="L514" s="73" t="n">
        <f aca="false">+E514-I514</f>
        <v>0</v>
      </c>
    </row>
    <row r="515" customFormat="false" ht="30" hidden="false" customHeight="false" outlineLevel="0" collapsed="false">
      <c r="A515" s="145"/>
      <c r="B515" s="273" t="n">
        <v>777</v>
      </c>
      <c r="C515" s="274" t="s">
        <v>712</v>
      </c>
      <c r="D515" s="275"/>
      <c r="E515" s="276"/>
      <c r="F515" s="277" t="n">
        <v>781320</v>
      </c>
      <c r="G515" s="278" t="s">
        <v>713</v>
      </c>
      <c r="H515" s="291"/>
      <c r="I515" s="279"/>
      <c r="K515" s="73"/>
      <c r="L515" s="73" t="n">
        <f aca="false">+E515-I515</f>
        <v>0</v>
      </c>
    </row>
    <row r="516" customFormat="false" ht="15" hidden="false" customHeight="false" outlineLevel="0" collapsed="false">
      <c r="A516" s="145"/>
      <c r="B516" s="273" t="n">
        <v>778</v>
      </c>
      <c r="C516" s="274" t="s">
        <v>714</v>
      </c>
      <c r="D516" s="275"/>
      <c r="E516" s="276"/>
      <c r="F516" s="277" t="s">
        <v>586</v>
      </c>
      <c r="G516" s="278"/>
      <c r="H516" s="291"/>
      <c r="I516" s="279"/>
      <c r="K516" s="73"/>
      <c r="L516" s="73" t="n">
        <f aca="false">+E516-I516</f>
        <v>0</v>
      </c>
    </row>
    <row r="517" customFormat="false" ht="15" hidden="false" customHeight="false" outlineLevel="0" collapsed="false">
      <c r="A517" s="145"/>
      <c r="B517" s="273" t="n">
        <v>7811</v>
      </c>
      <c r="C517" s="274" t="s">
        <v>715</v>
      </c>
      <c r="D517" s="275"/>
      <c r="E517" s="276"/>
      <c r="F517" s="277" t="s">
        <v>586</v>
      </c>
      <c r="G517" s="278"/>
      <c r="H517" s="291"/>
      <c r="I517" s="279"/>
      <c r="K517" s="73"/>
      <c r="L517" s="73" t="n">
        <f aca="false">+E517-I517</f>
        <v>0</v>
      </c>
    </row>
    <row r="518" customFormat="false" ht="30" hidden="false" customHeight="false" outlineLevel="0" collapsed="false">
      <c r="A518" s="145"/>
      <c r="B518" s="273" t="n">
        <v>7815</v>
      </c>
      <c r="C518" s="274" t="s">
        <v>716</v>
      </c>
      <c r="D518" s="275"/>
      <c r="E518" s="276"/>
      <c r="F518" s="277" t="n">
        <v>781500</v>
      </c>
      <c r="G518" s="278" t="s">
        <v>717</v>
      </c>
      <c r="H518" s="291"/>
      <c r="I518" s="279"/>
      <c r="K518" s="73"/>
      <c r="L518" s="73" t="n">
        <f aca="false">+E518-I518</f>
        <v>0</v>
      </c>
    </row>
    <row r="519" customFormat="false" ht="30" hidden="false" customHeight="false" outlineLevel="0" collapsed="false">
      <c r="A519" s="145"/>
      <c r="B519" s="273" t="n">
        <v>7816</v>
      </c>
      <c r="C519" s="274" t="s">
        <v>718</v>
      </c>
      <c r="D519" s="275"/>
      <c r="E519" s="276"/>
      <c r="F519" s="277" t="n">
        <v>781600</v>
      </c>
      <c r="G519" s="278" t="s">
        <v>719</v>
      </c>
      <c r="H519" s="291"/>
      <c r="I519" s="279"/>
      <c r="K519" s="73"/>
      <c r="L519" s="73" t="n">
        <f aca="false">+E519-I519</f>
        <v>0</v>
      </c>
    </row>
    <row r="520" customFormat="false" ht="15" hidden="false" customHeight="false" outlineLevel="0" collapsed="false">
      <c r="A520" s="145"/>
      <c r="B520" s="273" t="n">
        <v>786</v>
      </c>
      <c r="C520" s="274" t="s">
        <v>720</v>
      </c>
      <c r="D520" s="275"/>
      <c r="E520" s="276"/>
      <c r="F520" s="277" t="n">
        <v>786500</v>
      </c>
      <c r="G520" s="278" t="s">
        <v>721</v>
      </c>
      <c r="H520" s="291"/>
      <c r="I520" s="279"/>
      <c r="K520" s="73"/>
      <c r="L520" s="73"/>
    </row>
    <row r="521" customFormat="false" ht="15" hidden="false" customHeight="false" outlineLevel="0" collapsed="false">
      <c r="A521" s="145"/>
      <c r="B521" s="285"/>
      <c r="C521" s="286"/>
      <c r="D521" s="287"/>
      <c r="E521" s="288"/>
      <c r="F521" s="277" t="n">
        <v>786600</v>
      </c>
      <c r="G521" s="278" t="s">
        <v>722</v>
      </c>
      <c r="H521" s="291"/>
      <c r="I521" s="279"/>
      <c r="K521" s="73"/>
      <c r="L521" s="73" t="n">
        <f aca="false">E520-I520-I521</f>
        <v>0</v>
      </c>
    </row>
    <row r="522" customFormat="false" ht="15" hidden="false" customHeight="false" outlineLevel="0" collapsed="false">
      <c r="A522" s="293" t="n">
        <v>861000</v>
      </c>
      <c r="B522" s="294" t="s">
        <v>723</v>
      </c>
      <c r="C522" s="295" t="s">
        <v>724</v>
      </c>
      <c r="D522" s="296"/>
      <c r="E522" s="297"/>
      <c r="F522" s="298" t="n">
        <v>863110</v>
      </c>
      <c r="G522" s="299" t="s">
        <v>725</v>
      </c>
      <c r="H522" s="300"/>
      <c r="I522" s="301"/>
      <c r="K522" s="73"/>
      <c r="L522" s="73"/>
    </row>
    <row r="523" customFormat="false" ht="15" hidden="false" customHeight="false" outlineLevel="0" collapsed="false">
      <c r="A523" s="293"/>
      <c r="B523" s="294" t="s">
        <v>723</v>
      </c>
      <c r="C523" s="295" t="s">
        <v>726</v>
      </c>
      <c r="D523" s="302"/>
      <c r="E523" s="303"/>
      <c r="F523" s="298" t="n">
        <v>863120</v>
      </c>
      <c r="G523" s="299" t="s">
        <v>727</v>
      </c>
      <c r="H523" s="300"/>
      <c r="I523" s="301"/>
      <c r="K523" s="73"/>
      <c r="L523" s="73"/>
    </row>
    <row r="524" customFormat="false" ht="15" hidden="false" customHeight="false" outlineLevel="0" collapsed="false">
      <c r="A524" s="293"/>
      <c r="B524" s="294" t="s">
        <v>723</v>
      </c>
      <c r="C524" s="295" t="s">
        <v>728</v>
      </c>
      <c r="D524" s="302"/>
      <c r="E524" s="303"/>
      <c r="F524" s="298" t="n">
        <v>863130</v>
      </c>
      <c r="G524" s="299" t="s">
        <v>729</v>
      </c>
      <c r="H524" s="300"/>
      <c r="I524" s="301"/>
      <c r="K524" s="73"/>
      <c r="L524" s="73"/>
    </row>
    <row r="525" customFormat="false" ht="15" hidden="false" customHeight="false" outlineLevel="0" collapsed="false">
      <c r="A525" s="293"/>
      <c r="B525" s="294" t="s">
        <v>723</v>
      </c>
      <c r="C525" s="295" t="s">
        <v>730</v>
      </c>
      <c r="D525" s="302"/>
      <c r="E525" s="303"/>
      <c r="F525" s="298" t="n">
        <v>863140</v>
      </c>
      <c r="G525" s="299" t="s">
        <v>731</v>
      </c>
      <c r="H525" s="300"/>
      <c r="I525" s="301"/>
      <c r="K525" s="73"/>
      <c r="L525" s="73"/>
    </row>
    <row r="526" customFormat="false" ht="15" hidden="false" customHeight="false" outlineLevel="0" collapsed="false">
      <c r="A526" s="293"/>
      <c r="B526" s="294" t="s">
        <v>723</v>
      </c>
      <c r="C526" s="295" t="s">
        <v>732</v>
      </c>
      <c r="D526" s="302"/>
      <c r="E526" s="303"/>
      <c r="F526" s="298" t="n">
        <v>863150</v>
      </c>
      <c r="G526" s="299" t="s">
        <v>733</v>
      </c>
      <c r="H526" s="300"/>
      <c r="I526" s="301"/>
      <c r="K526" s="73"/>
      <c r="L526" s="73"/>
    </row>
    <row r="527" customFormat="false" ht="15" hidden="false" customHeight="false" outlineLevel="0" collapsed="false">
      <c r="A527" s="293"/>
      <c r="B527" s="294" t="s">
        <v>723</v>
      </c>
      <c r="C527" s="295" t="s">
        <v>734</v>
      </c>
      <c r="D527" s="302"/>
      <c r="E527" s="303"/>
      <c r="F527" s="298" t="n">
        <v>863160</v>
      </c>
      <c r="G527" s="299" t="s">
        <v>735</v>
      </c>
      <c r="H527" s="300"/>
      <c r="I527" s="301"/>
      <c r="K527" s="73"/>
      <c r="L527" s="73"/>
    </row>
    <row r="528" customFormat="false" ht="15" hidden="false" customHeight="false" outlineLevel="0" collapsed="false">
      <c r="A528" s="293"/>
      <c r="B528" s="294" t="s">
        <v>723</v>
      </c>
      <c r="C528" s="295" t="s">
        <v>736</v>
      </c>
      <c r="D528" s="302"/>
      <c r="E528" s="303"/>
      <c r="F528" s="298" t="n">
        <v>863210</v>
      </c>
      <c r="G528" s="299" t="s">
        <v>737</v>
      </c>
      <c r="H528" s="300"/>
      <c r="I528" s="301"/>
      <c r="K528" s="73"/>
      <c r="L528" s="73"/>
    </row>
    <row r="529" customFormat="false" ht="15" hidden="false" customHeight="false" outlineLevel="0" collapsed="false">
      <c r="A529" s="293"/>
      <c r="B529" s="294" t="s">
        <v>723</v>
      </c>
      <c r="C529" s="295" t="s">
        <v>738</v>
      </c>
      <c r="D529" s="302"/>
      <c r="E529" s="303"/>
      <c r="F529" s="298" t="n">
        <v>863220</v>
      </c>
      <c r="G529" s="299" t="s">
        <v>739</v>
      </c>
      <c r="H529" s="300"/>
      <c r="I529" s="301"/>
      <c r="K529" s="73"/>
      <c r="L529" s="73"/>
    </row>
    <row r="530" customFormat="false" ht="15" hidden="false" customHeight="false" outlineLevel="0" collapsed="false">
      <c r="A530" s="293"/>
      <c r="B530" s="294" t="s">
        <v>723</v>
      </c>
      <c r="C530" s="295" t="s">
        <v>740</v>
      </c>
      <c r="D530" s="302"/>
      <c r="E530" s="303"/>
      <c r="F530" s="298" t="n">
        <v>863230</v>
      </c>
      <c r="G530" s="299" t="s">
        <v>741</v>
      </c>
      <c r="H530" s="300"/>
      <c r="I530" s="301"/>
      <c r="K530" s="73"/>
      <c r="L530" s="73"/>
    </row>
    <row r="531" customFormat="false" ht="15" hidden="false" customHeight="false" outlineLevel="0" collapsed="false">
      <c r="A531" s="293"/>
      <c r="B531" s="294" t="s">
        <v>723</v>
      </c>
      <c r="C531" s="295" t="s">
        <v>742</v>
      </c>
      <c r="D531" s="302"/>
      <c r="E531" s="303"/>
      <c r="F531" s="298" t="n">
        <v>863240</v>
      </c>
      <c r="G531" s="299" t="s">
        <v>743</v>
      </c>
      <c r="H531" s="300"/>
      <c r="I531" s="301"/>
      <c r="K531" s="73"/>
      <c r="L531" s="73"/>
    </row>
    <row r="532" customFormat="false" ht="15" hidden="false" customHeight="false" outlineLevel="0" collapsed="false">
      <c r="A532" s="293" t="n">
        <v>862000</v>
      </c>
      <c r="B532" s="294" t="s">
        <v>744</v>
      </c>
      <c r="C532" s="295" t="s">
        <v>745</v>
      </c>
      <c r="D532" s="296"/>
      <c r="E532" s="297"/>
      <c r="F532" s="298" t="n">
        <v>863110</v>
      </c>
      <c r="G532" s="299" t="s">
        <v>746</v>
      </c>
      <c r="H532" s="300"/>
      <c r="I532" s="301"/>
      <c r="K532" s="73"/>
      <c r="L532" s="73"/>
    </row>
    <row r="533" customFormat="false" ht="15" hidden="false" customHeight="false" outlineLevel="0" collapsed="false">
      <c r="A533" s="293"/>
      <c r="B533" s="294" t="s">
        <v>744</v>
      </c>
      <c r="C533" s="295" t="s">
        <v>747</v>
      </c>
      <c r="D533" s="302"/>
      <c r="E533" s="303"/>
      <c r="F533" s="298" t="n">
        <v>863120</v>
      </c>
      <c r="G533" s="299" t="s">
        <v>748</v>
      </c>
      <c r="H533" s="300"/>
      <c r="I533" s="301"/>
      <c r="K533" s="73"/>
      <c r="L533" s="73"/>
    </row>
    <row r="534" customFormat="false" ht="15" hidden="false" customHeight="false" outlineLevel="0" collapsed="false">
      <c r="A534" s="293"/>
      <c r="B534" s="294" t="s">
        <v>744</v>
      </c>
      <c r="C534" s="295" t="s">
        <v>749</v>
      </c>
      <c r="D534" s="302"/>
      <c r="E534" s="303"/>
      <c r="F534" s="298" t="n">
        <v>863130</v>
      </c>
      <c r="G534" s="299" t="s">
        <v>750</v>
      </c>
      <c r="H534" s="300"/>
      <c r="I534" s="301"/>
      <c r="K534" s="73"/>
      <c r="L534" s="73"/>
    </row>
    <row r="535" customFormat="false" ht="15" hidden="false" customHeight="false" outlineLevel="0" collapsed="false">
      <c r="A535" s="293"/>
      <c r="B535" s="294" t="s">
        <v>744</v>
      </c>
      <c r="C535" s="295" t="s">
        <v>751</v>
      </c>
      <c r="D535" s="302"/>
      <c r="E535" s="303"/>
      <c r="F535" s="298" t="n">
        <v>863140</v>
      </c>
      <c r="G535" s="299" t="s">
        <v>752</v>
      </c>
      <c r="H535" s="300"/>
      <c r="I535" s="301"/>
      <c r="K535" s="73"/>
      <c r="L535" s="73"/>
    </row>
    <row r="536" customFormat="false" ht="15" hidden="false" customHeight="false" outlineLevel="0" collapsed="false">
      <c r="A536" s="293"/>
      <c r="B536" s="294" t="s">
        <v>744</v>
      </c>
      <c r="C536" s="295" t="s">
        <v>753</v>
      </c>
      <c r="D536" s="302"/>
      <c r="E536" s="303"/>
      <c r="F536" s="298" t="n">
        <v>863150</v>
      </c>
      <c r="G536" s="299" t="s">
        <v>754</v>
      </c>
      <c r="H536" s="300"/>
      <c r="I536" s="301"/>
      <c r="K536" s="73"/>
      <c r="L536" s="73"/>
    </row>
    <row r="537" customFormat="false" ht="15" hidden="false" customHeight="false" outlineLevel="0" collapsed="false">
      <c r="A537" s="293"/>
      <c r="B537" s="294" t="s">
        <v>744</v>
      </c>
      <c r="C537" s="295" t="s">
        <v>755</v>
      </c>
      <c r="D537" s="302"/>
      <c r="E537" s="303"/>
      <c r="F537" s="298" t="n">
        <v>863160</v>
      </c>
      <c r="G537" s="299" t="s">
        <v>756</v>
      </c>
      <c r="H537" s="300"/>
      <c r="I537" s="301"/>
      <c r="K537" s="73"/>
      <c r="L537" s="73"/>
    </row>
    <row r="538" customFormat="false" ht="15" hidden="false" customHeight="false" outlineLevel="0" collapsed="false">
      <c r="A538" s="293"/>
      <c r="B538" s="304"/>
      <c r="C538" s="305"/>
      <c r="D538" s="296"/>
      <c r="E538" s="303"/>
      <c r="F538" s="298" t="n">
        <v>863210</v>
      </c>
      <c r="G538" s="299" t="s">
        <v>757</v>
      </c>
      <c r="H538" s="300"/>
      <c r="I538" s="301"/>
      <c r="K538" s="73"/>
      <c r="L538" s="73"/>
    </row>
    <row r="539" customFormat="false" ht="15" hidden="false" customHeight="false" outlineLevel="0" collapsed="false">
      <c r="A539" s="293"/>
      <c r="B539" s="306"/>
      <c r="C539" s="307"/>
      <c r="D539" s="302"/>
      <c r="E539" s="303"/>
      <c r="F539" s="298" t="n">
        <v>863220</v>
      </c>
      <c r="G539" s="299" t="s">
        <v>758</v>
      </c>
      <c r="H539" s="300"/>
      <c r="I539" s="301"/>
      <c r="K539" s="73"/>
      <c r="L539" s="73"/>
    </row>
    <row r="540" customFormat="false" ht="15" hidden="false" customHeight="false" outlineLevel="0" collapsed="false">
      <c r="A540" s="293"/>
      <c r="B540" s="306"/>
      <c r="C540" s="307"/>
      <c r="D540" s="302"/>
      <c r="E540" s="303"/>
      <c r="F540" s="298" t="n">
        <v>863230</v>
      </c>
      <c r="G540" s="299" t="s">
        <v>759</v>
      </c>
      <c r="H540" s="300"/>
      <c r="I540" s="301"/>
      <c r="K540" s="73"/>
      <c r="L540" s="73"/>
    </row>
    <row r="541" customFormat="false" ht="15" hidden="false" customHeight="false" outlineLevel="0" collapsed="false">
      <c r="A541" s="293"/>
      <c r="B541" s="308"/>
      <c r="C541" s="309"/>
      <c r="D541" s="310"/>
      <c r="E541" s="311"/>
      <c r="F541" s="298" t="n">
        <v>863240</v>
      </c>
      <c r="G541" s="299" t="s">
        <v>760</v>
      </c>
      <c r="H541" s="300"/>
      <c r="I541" s="301"/>
      <c r="K541" s="73"/>
      <c r="L541" s="61" t="n">
        <f aca="false">+SUM(D522:D541)-SUM(I522:I541)</f>
        <v>0</v>
      </c>
    </row>
    <row r="542" customFormat="false" ht="15" hidden="false" customHeight="false" outlineLevel="0" collapsed="false">
      <c r="A542" s="293"/>
      <c r="B542" s="312" t="n">
        <v>863</v>
      </c>
      <c r="C542" s="295" t="s">
        <v>761</v>
      </c>
      <c r="D542" s="296"/>
      <c r="E542" s="297" t="n">
        <f aca="false">+SUM(D522:D537)</f>
        <v>0</v>
      </c>
      <c r="F542" s="298" t="n">
        <v>861000</v>
      </c>
      <c r="G542" s="299" t="s">
        <v>762</v>
      </c>
      <c r="H542" s="300"/>
      <c r="I542" s="300"/>
      <c r="K542" s="73"/>
      <c r="L542" s="73"/>
    </row>
    <row r="543" customFormat="false" ht="30" hidden="false" customHeight="false" outlineLevel="0" collapsed="false">
      <c r="A543" s="293"/>
      <c r="B543" s="313" t="n">
        <v>863</v>
      </c>
      <c r="C543" s="314" t="s">
        <v>761</v>
      </c>
      <c r="D543" s="310"/>
      <c r="E543" s="311"/>
      <c r="F543" s="298" t="s">
        <v>763</v>
      </c>
      <c r="G543" s="299" t="s">
        <v>764</v>
      </c>
      <c r="H543" s="300"/>
      <c r="I543" s="300"/>
      <c r="K543" s="61" t="n">
        <f aca="false">E542-H542-H543</f>
        <v>0</v>
      </c>
      <c r="L543" s="73"/>
    </row>
    <row r="545" customFormat="false" ht="15" hidden="false" customHeight="true" outlineLevel="0" collapsed="false">
      <c r="C545" s="315" t="s">
        <v>765</v>
      </c>
      <c r="D545" s="316" t="n">
        <f aca="false">SUM(D308:D309)+SUM(D156:D303)+SUM(D135:D153)+SUM(D9:D132)</f>
        <v>0</v>
      </c>
      <c r="E545" s="316" t="n">
        <f aca="false">SUM(E308:E309)+SUM(E156:E303)+SUM(E135:E153)+SUM(E9:E132)</f>
        <v>0</v>
      </c>
      <c r="G545" s="315" t="s">
        <v>765</v>
      </c>
      <c r="H545" s="316" t="n">
        <f aca="false">SUM(H308:H309)+SUM(H156:H303)+SUM(H135:H153)+SUM(H9:H132)</f>
        <v>0</v>
      </c>
      <c r="I545" s="316" t="n">
        <f aca="false">SUM(I308:I309)+SUM(I156:I303)+SUM(I135:I153)+SUM(I9:I132)</f>
        <v>0</v>
      </c>
    </row>
    <row r="547" customFormat="false" ht="15" hidden="false" customHeight="false" outlineLevel="0" collapsed="false">
      <c r="C547" s="317" t="s">
        <v>766</v>
      </c>
      <c r="D547" s="11" t="n">
        <f aca="false">SUM(D9:D44)+SUM(D89:D104)</f>
        <v>0</v>
      </c>
      <c r="E547" s="11" t="n">
        <f aca="false">SUM(E9:E44)+SUM(E89:E104)</f>
        <v>0</v>
      </c>
      <c r="G547" s="317" t="s">
        <v>766</v>
      </c>
      <c r="H547" s="11" t="n">
        <f aca="false">SUM(H9:H44)+SUM(H74:H84)+SUM(H89:H104)</f>
        <v>0</v>
      </c>
      <c r="I547" s="11" t="n">
        <f aca="false">SUM(I9:I44)+SUM(I74:I84)+SUM(I89:I104)</f>
        <v>0</v>
      </c>
    </row>
    <row r="548" customFormat="false" ht="15" hidden="false" customHeight="false" outlineLevel="0" collapsed="false">
      <c r="C548" s="317" t="s">
        <v>767</v>
      </c>
      <c r="D548" s="11" t="n">
        <f aca="false">SUM(D45:D88)+SUM(D105:D109)</f>
        <v>0</v>
      </c>
      <c r="E548" s="11" t="n">
        <f aca="false">SUM(E45:E88)+SUM(E105:E109)</f>
        <v>0</v>
      </c>
      <c r="G548" s="317" t="s">
        <v>767</v>
      </c>
      <c r="H548" s="11" t="n">
        <f aca="false">SUM(H45:H73)+SUM(H85:H88)+SUM(H105:H109)</f>
        <v>0</v>
      </c>
      <c r="I548" s="11" t="n">
        <f aca="false">SUM(I45:I73)+SUM(I85:I88)+SUM(I105:I109)</f>
        <v>0</v>
      </c>
    </row>
    <row r="549" customFormat="false" ht="15" hidden="false" customHeight="false" outlineLevel="0" collapsed="false">
      <c r="C549" s="317" t="s">
        <v>768</v>
      </c>
      <c r="D549" s="11" t="n">
        <f aca="false">SUM(D110:D128)</f>
        <v>0</v>
      </c>
      <c r="E549" s="11" t="n">
        <f aca="false">SUM(E110:E128)</f>
        <v>0</v>
      </c>
      <c r="G549" s="317" t="s">
        <v>768</v>
      </c>
      <c r="H549" s="11" t="n">
        <f aca="false">SUM(H110:H128)</f>
        <v>0</v>
      </c>
      <c r="I549" s="11" t="n">
        <f aca="false">SUM(I110:I128)</f>
        <v>0</v>
      </c>
    </row>
    <row r="550" customFormat="false" ht="15" hidden="false" customHeight="false" outlineLevel="0" collapsed="false">
      <c r="C550" s="317" t="s">
        <v>769</v>
      </c>
      <c r="D550" s="11" t="n">
        <f aca="false">SUM(D129:D292)</f>
        <v>0</v>
      </c>
      <c r="E550" s="11" t="n">
        <f aca="false">SUM(E129:E292)</f>
        <v>0</v>
      </c>
      <c r="G550" s="317" t="s">
        <v>769</v>
      </c>
      <c r="H550" s="11" t="n">
        <f aca="false">SUM(H129:H292)</f>
        <v>0</v>
      </c>
      <c r="I550" s="11" t="n">
        <f aca="false">SUM(I129:I292)</f>
        <v>0</v>
      </c>
    </row>
    <row r="551" customFormat="false" ht="15" hidden="false" customHeight="false" outlineLevel="0" collapsed="false">
      <c r="C551" s="317" t="s">
        <v>770</v>
      </c>
      <c r="D551" s="11" t="n">
        <f aca="false">SUM(D293:D309)</f>
        <v>0</v>
      </c>
      <c r="E551" s="11" t="n">
        <f aca="false">SUM(E293:E309)</f>
        <v>0</v>
      </c>
      <c r="G551" s="317" t="s">
        <v>770</v>
      </c>
      <c r="H551" s="11" t="n">
        <f aca="false">SUM(H293:H309)</f>
        <v>0</v>
      </c>
      <c r="I551" s="11" t="n">
        <f aca="false">SUM(I293:I309)</f>
        <v>0</v>
      </c>
    </row>
    <row r="552" customFormat="false" ht="15" hidden="false" customHeight="false" outlineLevel="0" collapsed="false">
      <c r="C552" s="317" t="s">
        <v>771</v>
      </c>
      <c r="D552" s="11" t="n">
        <f aca="false">SUM(D310:D442)</f>
        <v>0</v>
      </c>
      <c r="E552" s="11" t="n">
        <f aca="false">SUM(E310:E442)</f>
        <v>0</v>
      </c>
      <c r="G552" s="317" t="s">
        <v>771</v>
      </c>
      <c r="H552" s="11" t="n">
        <f aca="false">SUM(H310:H442)</f>
        <v>0</v>
      </c>
      <c r="I552" s="11" t="n">
        <f aca="false">SUM(I310:I442)</f>
        <v>0</v>
      </c>
    </row>
    <row r="553" customFormat="false" ht="15" hidden="false" customHeight="false" outlineLevel="0" collapsed="false">
      <c r="C553" s="317" t="s">
        <v>772</v>
      </c>
      <c r="D553" s="11" t="n">
        <f aca="false">SUM(D443:D521)</f>
        <v>0</v>
      </c>
      <c r="E553" s="11" t="n">
        <f aca="false">SUM(E443:E521)</f>
        <v>0</v>
      </c>
      <c r="G553" s="317" t="s">
        <v>772</v>
      </c>
      <c r="H553" s="11" t="n">
        <f aca="false">SUM(H443:H521)</f>
        <v>0</v>
      </c>
      <c r="I553" s="11" t="n">
        <f aca="false">SUM(I443:I521)</f>
        <v>0</v>
      </c>
    </row>
    <row r="554" customFormat="false" ht="15" hidden="false" customHeight="false" outlineLevel="0" collapsed="false">
      <c r="C554" s="315" t="s">
        <v>773</v>
      </c>
      <c r="D554" s="316" t="n">
        <f aca="false">SUM(D547:D553)</f>
        <v>0</v>
      </c>
      <c r="E554" s="316" t="n">
        <f aca="false">SUM(E547:E553)</f>
        <v>0</v>
      </c>
      <c r="G554" s="315" t="s">
        <v>773</v>
      </c>
      <c r="H554" s="316" t="n">
        <f aca="false">SUM(H547:H553)</f>
        <v>0</v>
      </c>
      <c r="I554" s="316" t="n">
        <f aca="false">SUM(I547:I553)</f>
        <v>0</v>
      </c>
    </row>
  </sheetData>
  <autoFilter ref="A8:L543"/>
  <mergeCells count="6">
    <mergeCell ref="B1:L1"/>
    <mergeCell ref="D3:I3"/>
    <mergeCell ref="D5:I5"/>
    <mergeCell ref="A7:E7"/>
    <mergeCell ref="F7:I7"/>
    <mergeCell ref="K7:L7"/>
  </mergeCells>
  <conditionalFormatting sqref="K9:L537">
    <cfRule type="cellIs" priority="2" operator="notEqual" aboveAverage="0" equalAverage="0" bottom="0" percent="0" rank="0" text="" dxfId="11">
      <formula>0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458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3" topLeftCell="A4" activePane="bottomLeft" state="frozen"/>
      <selection pane="topLeft" activeCell="A1" activeCellId="0" sqref="A1"/>
      <selection pane="bottomLeft" activeCell="B8" activeCellId="0" sqref="B8"/>
    </sheetView>
  </sheetViews>
  <sheetFormatPr defaultColWidth="11.8515625" defaultRowHeight="15" zeroHeight="false" outlineLevelRow="0" outlineLevelCol="0"/>
  <cols>
    <col collapsed="false" customWidth="true" hidden="false" outlineLevel="0" max="1" min="1" style="9" width="18.24"/>
    <col collapsed="false" customWidth="true" hidden="false" outlineLevel="0" max="2" min="2" style="12" width="61.21"/>
    <col collapsed="false" customWidth="true" hidden="false" outlineLevel="0" max="3" min="3" style="318" width="19.72"/>
    <col collapsed="false" customWidth="true" hidden="false" outlineLevel="0" max="4" min="4" style="318" width="26.24"/>
    <col collapsed="false" customWidth="true" hidden="true" outlineLevel="0" max="5" min="5" style="10" width="12.88"/>
    <col collapsed="false" customWidth="true" hidden="true" outlineLevel="0" max="6" min="6" style="10" width="14.37"/>
    <col collapsed="false" customWidth="true" hidden="false" outlineLevel="0" max="7" min="7" style="12" width="81.66"/>
    <col collapsed="false" customWidth="true" hidden="false" outlineLevel="0" max="8" min="8" style="13" width="30.23"/>
    <col collapsed="false" customWidth="false" hidden="false" outlineLevel="0" max="16384" min="9" style="13" width="11.84"/>
  </cols>
  <sheetData>
    <row r="1" customFormat="false" ht="48.75" hidden="false" customHeight="true" outlineLevel="0" collapsed="false">
      <c r="A1" s="319" t="s">
        <v>774</v>
      </c>
      <c r="B1" s="319"/>
      <c r="C1" s="319"/>
      <c r="D1" s="319"/>
    </row>
    <row r="3" customFormat="false" ht="38.25" hidden="false" customHeight="true" outlineLevel="0" collapsed="false">
      <c r="A3" s="320" t="s">
        <v>32</v>
      </c>
      <c r="B3" s="321" t="s">
        <v>33</v>
      </c>
      <c r="C3" s="322" t="s">
        <v>775</v>
      </c>
      <c r="D3" s="322" t="s">
        <v>31</v>
      </c>
      <c r="E3" s="321" t="s">
        <v>776</v>
      </c>
      <c r="F3" s="321" t="s">
        <v>777</v>
      </c>
      <c r="G3" s="323" t="s">
        <v>778</v>
      </c>
    </row>
    <row r="4" customFormat="false" ht="15" hidden="false" customHeight="false" outlineLevel="0" collapsed="false">
      <c r="A4" s="324" t="s">
        <v>779</v>
      </c>
      <c r="B4" s="325" t="s">
        <v>780</v>
      </c>
      <c r="C4" s="326" t="str">
        <f aca="false">IF(E4&gt;F4,E4-F4,"")</f>
        <v/>
      </c>
      <c r="D4" s="326" t="str">
        <f aca="false">IF(F4&gt;E4,F4-E4,"")</f>
        <v/>
      </c>
      <c r="E4" s="326" t="n">
        <f aca="false">SUMIF('Correspondance GFC OP@LE'!$F$9:$F$543,A4,'Correspondance GFC OP@LE'!$H$9:$H$543)</f>
        <v>0</v>
      </c>
      <c r="F4" s="326" t="n">
        <f aca="false">SUMIF('Correspondance GFC OP@LE'!$F$9:$F$543,A4,'Correspondance GFC OP@LE'!$I$9:$I$543)</f>
        <v>0</v>
      </c>
      <c r="G4" s="327" t="s">
        <v>781</v>
      </c>
    </row>
    <row r="5" customFormat="false" ht="30" hidden="false" customHeight="false" outlineLevel="0" collapsed="false">
      <c r="A5" s="328" t="s">
        <v>782</v>
      </c>
      <c r="B5" s="329" t="s">
        <v>37</v>
      </c>
      <c r="C5" s="326" t="str">
        <f aca="false">IF(E5&gt;F5,E5-F5,"")</f>
        <v/>
      </c>
      <c r="D5" s="326" t="str">
        <f aca="false">IF(F5&gt;E5,F5-E5,"")</f>
        <v/>
      </c>
      <c r="E5" s="326" t="n">
        <f aca="false">SUMIF('Correspondance GFC OP@LE'!$F$9:$F$543,A5,'Correspondance GFC OP@LE'!$H$9:$H$543)</f>
        <v>0</v>
      </c>
      <c r="F5" s="326" t="n">
        <f aca="false">SUMIF('Correspondance GFC OP@LE'!$F$9:$F$543,A5,'Correspondance GFC OP@LE'!$I$9:$I$543)</f>
        <v>0</v>
      </c>
      <c r="G5" s="327" t="s">
        <v>781</v>
      </c>
    </row>
    <row r="6" customFormat="false" ht="30" hidden="false" customHeight="false" outlineLevel="0" collapsed="false">
      <c r="A6" s="330" t="s">
        <v>783</v>
      </c>
      <c r="B6" s="329" t="s">
        <v>784</v>
      </c>
      <c r="C6" s="326" t="str">
        <f aca="false">IF(E6&gt;F6,E6-F6,"")</f>
        <v/>
      </c>
      <c r="D6" s="326" t="str">
        <f aca="false">IF(F6&gt;E6,F6-E6,"")</f>
        <v/>
      </c>
      <c r="E6" s="326" t="n">
        <f aca="false">SUMIF('Correspondance GFC OP@LE'!$F$9:$F$543,A6,'Correspondance GFC OP@LE'!$H$9:$H$543)</f>
        <v>0</v>
      </c>
      <c r="F6" s="326" t="n">
        <f aca="false">SUMIF('Correspondance GFC OP@LE'!$F$9:$F$543,A6,'Correspondance GFC OP@LE'!$I$9:$I$543)</f>
        <v>0</v>
      </c>
      <c r="G6" s="327" t="s">
        <v>781</v>
      </c>
    </row>
    <row r="7" customFormat="false" ht="15" hidden="false" customHeight="false" outlineLevel="0" collapsed="false">
      <c r="A7" s="330" t="s">
        <v>785</v>
      </c>
      <c r="B7" s="329" t="s">
        <v>786</v>
      </c>
      <c r="C7" s="326" t="str">
        <f aca="false">IF(E7&gt;F7,E7-F7,"")</f>
        <v/>
      </c>
      <c r="D7" s="326" t="str">
        <f aca="false">IF(F7&gt;E7,F7-E7,"")</f>
        <v/>
      </c>
      <c r="E7" s="326" t="n">
        <f aca="false">SUMIF('Correspondance GFC OP@LE'!$F$9:$F$543,A7,'Correspondance GFC OP@LE'!$H$9:$H$543)</f>
        <v>0</v>
      </c>
      <c r="F7" s="326" t="n">
        <f aca="false">SUMIF('Correspondance GFC OP@LE'!$F$9:$F$543,A7,'Correspondance GFC OP@LE'!$I$9:$I$543)</f>
        <v>0</v>
      </c>
      <c r="G7" s="327" t="s">
        <v>781</v>
      </c>
    </row>
    <row r="8" customFormat="false" ht="30" hidden="false" customHeight="false" outlineLevel="0" collapsed="false">
      <c r="A8" s="324" t="s">
        <v>787</v>
      </c>
      <c r="B8" s="331" t="s">
        <v>38</v>
      </c>
      <c r="C8" s="326" t="str">
        <f aca="false">IF(E8&gt;F8,E8-F8,"")</f>
        <v/>
      </c>
      <c r="D8" s="326" t="str">
        <f aca="false">IF(F8&gt;E8,F8-E8,"")</f>
        <v/>
      </c>
      <c r="E8" s="326" t="n">
        <f aca="false">SUMIF('Correspondance GFC OP@LE'!$F$9:$F$543,A8,'Correspondance GFC OP@LE'!$H$9:$H$543)</f>
        <v>0</v>
      </c>
      <c r="F8" s="326" t="n">
        <f aca="false">SUMIF('Correspondance GFC OP@LE'!$F$9:$F$543,A8,'Correspondance GFC OP@LE'!$I$9:$I$543)</f>
        <v>0</v>
      </c>
      <c r="G8" s="327" t="s">
        <v>781</v>
      </c>
    </row>
    <row r="9" customFormat="false" ht="30" hidden="false" customHeight="false" outlineLevel="0" collapsed="false">
      <c r="A9" s="324" t="s">
        <v>788</v>
      </c>
      <c r="B9" s="331" t="s">
        <v>51</v>
      </c>
      <c r="C9" s="326" t="str">
        <f aca="false">IF(E9&gt;F9,E9-F9,"")</f>
        <v/>
      </c>
      <c r="D9" s="326" t="str">
        <f aca="false">IF(F9&gt;E9,F9-E9,"")</f>
        <v/>
      </c>
      <c r="E9" s="326" t="n">
        <f aca="false">SUMIF('Correspondance GFC OP@LE'!$F$9:$F$543,A9,'Correspondance GFC OP@LE'!$H$9:$H$543)</f>
        <v>0</v>
      </c>
      <c r="F9" s="326" t="n">
        <f aca="false">SUMIF('Correspondance GFC OP@LE'!$F$9:$F$543,A9,'Correspondance GFC OP@LE'!$I$9:$I$543)</f>
        <v>0</v>
      </c>
      <c r="G9" s="327" t="s">
        <v>781</v>
      </c>
    </row>
    <row r="10" customFormat="false" ht="15" hidden="false" customHeight="false" outlineLevel="0" collapsed="false">
      <c r="A10" s="324" t="s">
        <v>789</v>
      </c>
      <c r="B10" s="325" t="s">
        <v>790</v>
      </c>
      <c r="C10" s="326" t="str">
        <f aca="false">IF(E10&gt;F10,E10-F10,"")</f>
        <v/>
      </c>
      <c r="D10" s="326" t="str">
        <f aca="false">IF(F10&gt;E10,F10-E10,"")</f>
        <v/>
      </c>
      <c r="E10" s="326" t="n">
        <f aca="false">SUMIF('Correspondance GFC OP@LE'!$F$9:$F$543,A10,'Correspondance GFC OP@LE'!$H$9:$H$543)</f>
        <v>0</v>
      </c>
      <c r="F10" s="326" t="n">
        <f aca="false">SUMIF('Correspondance GFC OP@LE'!$F$9:$F$543,A10,'Correspondance GFC OP@LE'!$I$9:$I$543)</f>
        <v>0</v>
      </c>
      <c r="G10" s="327" t="s">
        <v>781</v>
      </c>
    </row>
    <row r="11" customFormat="false" ht="15" hidden="false" customHeight="false" outlineLevel="0" collapsed="false">
      <c r="A11" s="330" t="s">
        <v>791</v>
      </c>
      <c r="B11" s="329" t="s">
        <v>134</v>
      </c>
      <c r="C11" s="326" t="str">
        <f aca="false">IF(E11&gt;F11,E11-F11,"")</f>
        <v/>
      </c>
      <c r="D11" s="326" t="str">
        <f aca="false">IF(F11&gt;E11,F11-E11,"")</f>
        <v/>
      </c>
      <c r="E11" s="326" t="n">
        <f aca="false">SUMIF('Correspondance GFC OP@LE'!$F$9:$F$543,A11,'Correspondance GFC OP@LE'!$H$9:$H$543)</f>
        <v>0</v>
      </c>
      <c r="F11" s="326" t="n">
        <f aca="false">SUMIF('Correspondance GFC OP@LE'!$F$9:$F$543,A11,'Correspondance GFC OP@LE'!$I$9:$I$543)</f>
        <v>0</v>
      </c>
      <c r="G11" s="327" t="s">
        <v>781</v>
      </c>
    </row>
    <row r="12" customFormat="false" ht="30" hidden="false" customHeight="false" outlineLevel="0" collapsed="false">
      <c r="A12" s="330" t="s">
        <v>792</v>
      </c>
      <c r="B12" s="329" t="s">
        <v>135</v>
      </c>
      <c r="C12" s="326" t="str">
        <f aca="false">IF(E12&gt;F12,E12-F12,"")</f>
        <v/>
      </c>
      <c r="D12" s="326" t="str">
        <f aca="false">IF(F12&gt;E12,F12-E12,"")</f>
        <v/>
      </c>
      <c r="E12" s="326" t="n">
        <f aca="false">SUMIF('Correspondance GFC OP@LE'!$F$9:$F$543,A12,'Correspondance GFC OP@LE'!$H$9:$H$543)</f>
        <v>0</v>
      </c>
      <c r="F12" s="326" t="n">
        <f aca="false">SUMIF('Correspondance GFC OP@LE'!$F$9:$F$543,A12,'Correspondance GFC OP@LE'!$I$9:$I$543)</f>
        <v>0</v>
      </c>
      <c r="G12" s="327" t="s">
        <v>781</v>
      </c>
    </row>
    <row r="13" customFormat="false" ht="30" hidden="false" customHeight="false" outlineLevel="0" collapsed="false">
      <c r="A13" s="330" t="s">
        <v>793</v>
      </c>
      <c r="B13" s="329" t="s">
        <v>146</v>
      </c>
      <c r="C13" s="326" t="str">
        <f aca="false">IF(E13&gt;F13,E13-F13,"")</f>
        <v/>
      </c>
      <c r="D13" s="326" t="str">
        <f aca="false">IF(F13&gt;E13,F13-E13,"")</f>
        <v/>
      </c>
      <c r="E13" s="326" t="n">
        <f aca="false">SUMIF('Correspondance GFC OP@LE'!$F$9:$F$543,A13,'Correspondance GFC OP@LE'!$H$9:$H$543)</f>
        <v>0</v>
      </c>
      <c r="F13" s="326" t="n">
        <f aca="false">SUMIF('Correspondance GFC OP@LE'!$F$9:$F$543,A13,'Correspondance GFC OP@LE'!$I$9:$I$543)</f>
        <v>0</v>
      </c>
      <c r="G13" s="327" t="s">
        <v>781</v>
      </c>
    </row>
    <row r="14" customFormat="false" ht="15" hidden="false" customHeight="false" outlineLevel="0" collapsed="false">
      <c r="A14" s="330" t="s">
        <v>794</v>
      </c>
      <c r="B14" s="329" t="s">
        <v>148</v>
      </c>
      <c r="C14" s="326" t="str">
        <f aca="false">IF(E14&gt;F14,E14-F14,"")</f>
        <v/>
      </c>
      <c r="D14" s="326" t="str">
        <f aca="false">IF(F14&gt;E14,F14-E14,"")</f>
        <v/>
      </c>
      <c r="E14" s="326" t="n">
        <f aca="false">SUMIF('Correspondance GFC OP@LE'!$F$9:$F$543,A14,'Correspondance GFC OP@LE'!$H$9:$H$543)</f>
        <v>0</v>
      </c>
      <c r="F14" s="326" t="n">
        <f aca="false">SUMIF('Correspondance GFC OP@LE'!$F$9:$F$543,A14,'Correspondance GFC OP@LE'!$I$9:$I$543)</f>
        <v>0</v>
      </c>
      <c r="G14" s="327" t="s">
        <v>781</v>
      </c>
    </row>
    <row r="15" customFormat="false" ht="15" hidden="false" customHeight="false" outlineLevel="0" collapsed="false">
      <c r="A15" s="330" t="s">
        <v>795</v>
      </c>
      <c r="B15" s="329" t="s">
        <v>150</v>
      </c>
      <c r="C15" s="326" t="str">
        <f aca="false">IF(E15&gt;F15,E15-F15,"")</f>
        <v/>
      </c>
      <c r="D15" s="326" t="str">
        <f aca="false">IF(F15&gt;E15,F15-E15,"")</f>
        <v/>
      </c>
      <c r="E15" s="326" t="n">
        <f aca="false">SUMIF('Correspondance GFC OP@LE'!$F$9:$F$543,A15,'Correspondance GFC OP@LE'!$H$9:$H$543)</f>
        <v>0</v>
      </c>
      <c r="F15" s="326" t="n">
        <f aca="false">SUMIF('Correspondance GFC OP@LE'!$F$9:$F$543,A15,'Correspondance GFC OP@LE'!$I$9:$I$543)</f>
        <v>0</v>
      </c>
      <c r="G15" s="327" t="s">
        <v>781</v>
      </c>
    </row>
    <row r="16" customFormat="false" ht="15" hidden="false" customHeight="false" outlineLevel="0" collapsed="false">
      <c r="A16" s="330" t="s">
        <v>796</v>
      </c>
      <c r="B16" s="329" t="s">
        <v>152</v>
      </c>
      <c r="C16" s="326" t="str">
        <f aca="false">IF(E16&gt;F16,E16-F16,"")</f>
        <v/>
      </c>
      <c r="D16" s="326" t="str">
        <f aca="false">IF(F16&gt;E16,F16-E16,"")</f>
        <v/>
      </c>
      <c r="E16" s="326" t="n">
        <f aca="false">SUMIF('Correspondance GFC OP@LE'!$F$9:$F$543,A16,'Correspondance GFC OP@LE'!$H$9:$H$543)</f>
        <v>0</v>
      </c>
      <c r="F16" s="326" t="n">
        <f aca="false">SUMIF('Correspondance GFC OP@LE'!$F$9:$F$543,A16,'Correspondance GFC OP@LE'!$I$9:$I$543)</f>
        <v>0</v>
      </c>
      <c r="G16" s="327" t="s">
        <v>781</v>
      </c>
    </row>
    <row r="17" customFormat="false" ht="15" hidden="false" customHeight="false" outlineLevel="0" collapsed="false">
      <c r="A17" s="330" t="s">
        <v>797</v>
      </c>
      <c r="B17" s="329" t="s">
        <v>154</v>
      </c>
      <c r="C17" s="326" t="str">
        <f aca="false">IF(E17&gt;F17,E17-F17,"")</f>
        <v/>
      </c>
      <c r="D17" s="326" t="str">
        <f aca="false">IF(F17&gt;E17,F17-E17,"")</f>
        <v/>
      </c>
      <c r="E17" s="326" t="n">
        <f aca="false">SUMIF('Correspondance GFC OP@LE'!$F$9:$F$543,A17,'Correspondance GFC OP@LE'!$H$9:$H$543)</f>
        <v>0</v>
      </c>
      <c r="F17" s="326" t="n">
        <f aca="false">SUMIF('Correspondance GFC OP@LE'!$F$9:$F$543,A17,'Correspondance GFC OP@LE'!$I$9:$I$543)</f>
        <v>0</v>
      </c>
      <c r="G17" s="327" t="s">
        <v>781</v>
      </c>
    </row>
    <row r="18" customFormat="false" ht="15" hidden="false" customHeight="false" outlineLevel="0" collapsed="false">
      <c r="A18" s="330" t="s">
        <v>798</v>
      </c>
      <c r="B18" s="329" t="s">
        <v>799</v>
      </c>
      <c r="C18" s="326" t="str">
        <f aca="false">IF(E18&gt;F18,E18-F18,"")</f>
        <v/>
      </c>
      <c r="D18" s="326" t="str">
        <f aca="false">IF(F18&gt;E18,F18-E18,"")</f>
        <v/>
      </c>
      <c r="E18" s="326" t="n">
        <f aca="false">SUMIF('Correspondance GFC OP@LE'!$F$9:$F$543,A18,'Correspondance GFC OP@LE'!$H$9:$H$543)</f>
        <v>0</v>
      </c>
      <c r="F18" s="326" t="n">
        <f aca="false">SUMIF('Correspondance GFC OP@LE'!$F$9:$F$543,A18,'Correspondance GFC OP@LE'!$I$9:$I$543)</f>
        <v>0</v>
      </c>
      <c r="G18" s="327" t="s">
        <v>781</v>
      </c>
    </row>
    <row r="19" customFormat="false" ht="30" hidden="false" customHeight="false" outlineLevel="0" collapsed="false">
      <c r="A19" s="330" t="s">
        <v>800</v>
      </c>
      <c r="B19" s="329" t="s">
        <v>801</v>
      </c>
      <c r="C19" s="326" t="str">
        <f aca="false">IF(E19&gt;F19,E19-F19,"")</f>
        <v/>
      </c>
      <c r="D19" s="326" t="str">
        <f aca="false">IF(F19&gt;E19,F19-E19,"")</f>
        <v/>
      </c>
      <c r="E19" s="326" t="n">
        <f aca="false">SUMIF('Correspondance GFC OP@LE'!$F$9:$F$543,A19,'Correspondance GFC OP@LE'!$H$9:$H$543)</f>
        <v>0</v>
      </c>
      <c r="F19" s="326" t="n">
        <f aca="false">SUMIF('Correspondance GFC OP@LE'!$F$9:$F$543,A19,'Correspondance GFC OP@LE'!$I$9:$I$543)</f>
        <v>0</v>
      </c>
      <c r="G19" s="327" t="s">
        <v>781</v>
      </c>
    </row>
    <row r="20" customFormat="false" ht="30" hidden="false" customHeight="false" outlineLevel="0" collapsed="false">
      <c r="A20" s="330" t="s">
        <v>802</v>
      </c>
      <c r="B20" s="329" t="s">
        <v>803</v>
      </c>
      <c r="C20" s="326" t="str">
        <f aca="false">IF(E20&gt;F20,E20-F20,"")</f>
        <v/>
      </c>
      <c r="D20" s="326" t="str">
        <f aca="false">IF(F20&gt;E20,F20-E20,"")</f>
        <v/>
      </c>
      <c r="E20" s="326" t="n">
        <f aca="false">SUMIF('Correspondance GFC OP@LE'!$F$9:$F$543,A20,'Correspondance GFC OP@LE'!$H$9:$H$543)</f>
        <v>0</v>
      </c>
      <c r="F20" s="326" t="n">
        <f aca="false">SUMIF('Correspondance GFC OP@LE'!$F$9:$F$543,A20,'Correspondance GFC OP@LE'!$I$9:$I$543)</f>
        <v>0</v>
      </c>
      <c r="G20" s="327" t="s">
        <v>781</v>
      </c>
    </row>
    <row r="21" customFormat="false" ht="30" hidden="false" customHeight="false" outlineLevel="0" collapsed="false">
      <c r="A21" s="330" t="s">
        <v>804</v>
      </c>
      <c r="B21" s="329" t="s">
        <v>805</v>
      </c>
      <c r="C21" s="326" t="str">
        <f aca="false">IF(E21&gt;F21,E21-F21,"")</f>
        <v/>
      </c>
      <c r="D21" s="326" t="str">
        <f aca="false">IF(F21&gt;E21,F21-E21,"")</f>
        <v/>
      </c>
      <c r="E21" s="326" t="n">
        <f aca="false">SUMIF('Correspondance GFC OP@LE'!$F$9:$F$543,A21,'Correspondance GFC OP@LE'!$H$9:$H$543)</f>
        <v>0</v>
      </c>
      <c r="F21" s="326" t="n">
        <f aca="false">SUMIF('Correspondance GFC OP@LE'!$F$9:$F$543,A21,'Correspondance GFC OP@LE'!$I$9:$I$543)</f>
        <v>0</v>
      </c>
      <c r="G21" s="327" t="s">
        <v>781</v>
      </c>
    </row>
    <row r="22" customFormat="false" ht="30" hidden="false" customHeight="false" outlineLevel="0" collapsed="false">
      <c r="A22" s="330" t="s">
        <v>806</v>
      </c>
      <c r="B22" s="329" t="s">
        <v>807</v>
      </c>
      <c r="C22" s="326" t="str">
        <f aca="false">IF(E22&gt;F22,E22-F22,"")</f>
        <v/>
      </c>
      <c r="D22" s="326" t="str">
        <f aca="false">IF(F22&gt;E22,F22-E22,"")</f>
        <v/>
      </c>
      <c r="E22" s="326" t="n">
        <f aca="false">SUMIF('Correspondance GFC OP@LE'!$F$9:$F$543,A22,'Correspondance GFC OP@LE'!$H$9:$H$543)</f>
        <v>0</v>
      </c>
      <c r="F22" s="326" t="n">
        <f aca="false">SUMIF('Correspondance GFC OP@LE'!$F$9:$F$543,A22,'Correspondance GFC OP@LE'!$I$9:$I$543)</f>
        <v>0</v>
      </c>
      <c r="G22" s="327" t="s">
        <v>781</v>
      </c>
    </row>
    <row r="23" customFormat="false" ht="30" hidden="false" customHeight="false" outlineLevel="0" collapsed="false">
      <c r="A23" s="330" t="s">
        <v>808</v>
      </c>
      <c r="B23" s="329" t="s">
        <v>809</v>
      </c>
      <c r="C23" s="326" t="str">
        <f aca="false">IF(E23&gt;F23,E23-F23,"")</f>
        <v/>
      </c>
      <c r="D23" s="326" t="str">
        <f aca="false">IF(F23&gt;E23,F23-E23,"")</f>
        <v/>
      </c>
      <c r="E23" s="326" t="n">
        <f aca="false">SUMIF('Correspondance GFC OP@LE'!$F$9:$F$543,A23,'Correspondance GFC OP@LE'!$H$9:$H$543)</f>
        <v>0</v>
      </c>
      <c r="F23" s="326" t="n">
        <f aca="false">SUMIF('Correspondance GFC OP@LE'!$F$9:$F$543,A23,'Correspondance GFC OP@LE'!$I$9:$I$543)</f>
        <v>0</v>
      </c>
      <c r="G23" s="327" t="s">
        <v>781</v>
      </c>
    </row>
    <row r="24" customFormat="false" ht="30" hidden="false" customHeight="false" outlineLevel="0" collapsed="false">
      <c r="A24" s="330" t="s">
        <v>810</v>
      </c>
      <c r="B24" s="329" t="s">
        <v>40</v>
      </c>
      <c r="C24" s="326" t="str">
        <f aca="false">IF(E24&gt;F24,E24-F24,"")</f>
        <v/>
      </c>
      <c r="D24" s="326" t="str">
        <f aca="false">IF(F24&gt;E24,F24-E24,"")</f>
        <v/>
      </c>
      <c r="E24" s="326" t="n">
        <f aca="false">SUMIF('Correspondance GFC OP@LE'!$F$9:$F$543,A24,'Correspondance GFC OP@LE'!$H$9:$H$543)</f>
        <v>0</v>
      </c>
      <c r="F24" s="326" t="n">
        <f aca="false">SUMIF('Correspondance GFC OP@LE'!$F$9:$F$543,A24,'Correspondance GFC OP@LE'!$I$9:$I$543)</f>
        <v>0</v>
      </c>
      <c r="G24" s="327" t="s">
        <v>781</v>
      </c>
    </row>
    <row r="25" customFormat="false" ht="30" hidden="false" customHeight="false" outlineLevel="0" collapsed="false">
      <c r="A25" s="330" t="s">
        <v>811</v>
      </c>
      <c r="B25" s="329" t="s">
        <v>43</v>
      </c>
      <c r="C25" s="326" t="str">
        <f aca="false">IF(E25&gt;F25,E25-F25,"")</f>
        <v/>
      </c>
      <c r="D25" s="326" t="str">
        <f aca="false">IF(F25&gt;E25,F25-E25,"")</f>
        <v/>
      </c>
      <c r="E25" s="326" t="n">
        <f aca="false">SUMIF('Correspondance GFC OP@LE'!$F$9:$F$543,A25,'Correspondance GFC OP@LE'!$H$9:$H$543)</f>
        <v>0</v>
      </c>
      <c r="F25" s="326" t="n">
        <f aca="false">SUMIF('Correspondance GFC OP@LE'!$F$9:$F$543,A25,'Correspondance GFC OP@LE'!$I$9:$I$543)</f>
        <v>0</v>
      </c>
      <c r="G25" s="327" t="s">
        <v>781</v>
      </c>
    </row>
    <row r="26" customFormat="false" ht="30" hidden="false" customHeight="false" outlineLevel="0" collapsed="false">
      <c r="A26" s="330" t="s">
        <v>812</v>
      </c>
      <c r="B26" s="329" t="s">
        <v>813</v>
      </c>
      <c r="C26" s="326" t="str">
        <f aca="false">IF(E26&gt;F26,E26-F26,"")</f>
        <v/>
      </c>
      <c r="D26" s="326" t="str">
        <f aca="false">IF(F26&gt;E26,F26-E26,"")</f>
        <v/>
      </c>
      <c r="E26" s="326" t="n">
        <f aca="false">SUMIF('Correspondance GFC OP@LE'!$F$9:$F$543,A26,'Correspondance GFC OP@LE'!$H$9:$H$543)</f>
        <v>0</v>
      </c>
      <c r="F26" s="326" t="n">
        <f aca="false">SUMIF('Correspondance GFC OP@LE'!$F$9:$F$543,A26,'Correspondance GFC OP@LE'!$I$9:$I$543)</f>
        <v>0</v>
      </c>
      <c r="G26" s="327" t="s">
        <v>781</v>
      </c>
    </row>
    <row r="27" customFormat="false" ht="30" hidden="false" customHeight="false" outlineLevel="0" collapsed="false">
      <c r="A27" s="330" t="s">
        <v>814</v>
      </c>
      <c r="B27" s="329" t="s">
        <v>815</v>
      </c>
      <c r="C27" s="326" t="str">
        <f aca="false">IF(E27&gt;F27,E27-F27,"")</f>
        <v/>
      </c>
      <c r="D27" s="326" t="str">
        <f aca="false">IF(F27&gt;E27,F27-E27,"")</f>
        <v/>
      </c>
      <c r="E27" s="326" t="n">
        <f aca="false">SUMIF('Correspondance GFC OP@LE'!$F$9:$F$543,A27,'Correspondance GFC OP@LE'!$H$9:$H$543)</f>
        <v>0</v>
      </c>
      <c r="F27" s="326" t="n">
        <f aca="false">SUMIF('Correspondance GFC OP@LE'!$F$9:$F$543,A27,'Correspondance GFC OP@LE'!$I$9:$I$543)</f>
        <v>0</v>
      </c>
      <c r="G27" s="327" t="s">
        <v>781</v>
      </c>
    </row>
    <row r="28" customFormat="false" ht="30" hidden="false" customHeight="false" outlineLevel="0" collapsed="false">
      <c r="A28" s="330" t="s">
        <v>816</v>
      </c>
      <c r="B28" s="329" t="s">
        <v>817</v>
      </c>
      <c r="C28" s="326" t="str">
        <f aca="false">IF(E28&gt;F28,E28-F28,"")</f>
        <v/>
      </c>
      <c r="D28" s="326" t="str">
        <f aca="false">IF(F28&gt;E28,F28-E28,"")</f>
        <v/>
      </c>
      <c r="E28" s="326" t="n">
        <f aca="false">SUMIF('Correspondance GFC OP@LE'!$F$9:$F$543,A28,'Correspondance GFC OP@LE'!$H$9:$H$543)</f>
        <v>0</v>
      </c>
      <c r="F28" s="326" t="n">
        <f aca="false">SUMIF('Correspondance GFC OP@LE'!$F$9:$F$543,A28,'Correspondance GFC OP@LE'!$I$9:$I$543)</f>
        <v>0</v>
      </c>
      <c r="G28" s="327" t="s">
        <v>781</v>
      </c>
    </row>
    <row r="29" customFormat="false" ht="30" hidden="false" customHeight="false" outlineLevel="0" collapsed="false">
      <c r="A29" s="330" t="s">
        <v>818</v>
      </c>
      <c r="B29" s="329" t="s">
        <v>59</v>
      </c>
      <c r="C29" s="326" t="str">
        <f aca="false">IF(E29&gt;F29,E29-F29,"")</f>
        <v/>
      </c>
      <c r="D29" s="326" t="str">
        <f aca="false">IF(F29&gt;E29,F29-E29,"")</f>
        <v/>
      </c>
      <c r="E29" s="326" t="n">
        <f aca="false">SUMIF('Correspondance GFC OP@LE'!$F$9:$F$543,A29,'Correspondance GFC OP@LE'!$H$9:$H$543)</f>
        <v>0</v>
      </c>
      <c r="F29" s="326" t="n">
        <f aca="false">SUMIF('Correspondance GFC OP@LE'!$F$9:$F$543,A29,'Correspondance GFC OP@LE'!$I$9:$I$543)</f>
        <v>0</v>
      </c>
      <c r="G29" s="327" t="s">
        <v>781</v>
      </c>
    </row>
    <row r="30" customFormat="false" ht="30" hidden="false" customHeight="false" outlineLevel="0" collapsed="false">
      <c r="A30" s="330" t="s">
        <v>819</v>
      </c>
      <c r="B30" s="329" t="s">
        <v>79</v>
      </c>
      <c r="C30" s="326" t="str">
        <f aca="false">IF(E30&gt;F30,E30-F30,"")</f>
        <v/>
      </c>
      <c r="D30" s="326" t="str">
        <f aca="false">IF(F30&gt;E30,F30-E30,"")</f>
        <v/>
      </c>
      <c r="E30" s="326" t="n">
        <f aca="false">SUMIF('Correspondance GFC OP@LE'!$F$9:$F$543,A30,'Correspondance GFC OP@LE'!$H$9:$H$543)</f>
        <v>0</v>
      </c>
      <c r="F30" s="326" t="n">
        <f aca="false">SUMIF('Correspondance GFC OP@LE'!$F$9:$F$543,A30,'Correspondance GFC OP@LE'!$I$9:$I$543)</f>
        <v>0</v>
      </c>
      <c r="G30" s="327" t="s">
        <v>781</v>
      </c>
    </row>
    <row r="31" customFormat="false" ht="30" hidden="false" customHeight="false" outlineLevel="0" collapsed="false">
      <c r="A31" s="330" t="s">
        <v>820</v>
      </c>
      <c r="B31" s="329" t="s">
        <v>80</v>
      </c>
      <c r="C31" s="326" t="str">
        <f aca="false">IF(E31&gt;F31,E31-F31,"")</f>
        <v/>
      </c>
      <c r="D31" s="326" t="str">
        <f aca="false">IF(F31&gt;E31,F31-E31,"")</f>
        <v/>
      </c>
      <c r="E31" s="326" t="n">
        <f aca="false">SUMIF('Correspondance GFC OP@LE'!$F$9:$F$543,A31,'Correspondance GFC OP@LE'!$H$9:$H$543)</f>
        <v>0</v>
      </c>
      <c r="F31" s="326" t="n">
        <f aca="false">SUMIF('Correspondance GFC OP@LE'!$F$9:$F$543,A31,'Correspondance GFC OP@LE'!$I$9:$I$543)</f>
        <v>0</v>
      </c>
      <c r="G31" s="327" t="s">
        <v>781</v>
      </c>
    </row>
    <row r="32" customFormat="false" ht="30" hidden="false" customHeight="false" outlineLevel="0" collapsed="false">
      <c r="A32" s="330" t="s">
        <v>821</v>
      </c>
      <c r="B32" s="329" t="s">
        <v>81</v>
      </c>
      <c r="C32" s="326" t="str">
        <f aca="false">IF(E32&gt;F32,E32-F32,"")</f>
        <v/>
      </c>
      <c r="D32" s="326" t="str">
        <f aca="false">IF(F32&gt;E32,F32-E32,"")</f>
        <v/>
      </c>
      <c r="E32" s="326" t="n">
        <f aca="false">SUMIF('Correspondance GFC OP@LE'!$F$9:$F$543,A32,'Correspondance GFC OP@LE'!$H$9:$H$543)</f>
        <v>0</v>
      </c>
      <c r="F32" s="326" t="n">
        <f aca="false">SUMIF('Correspondance GFC OP@LE'!$F$9:$F$543,A32,'Correspondance GFC OP@LE'!$I$9:$I$543)</f>
        <v>0</v>
      </c>
      <c r="G32" s="327" t="s">
        <v>781</v>
      </c>
    </row>
    <row r="33" customFormat="false" ht="30" hidden="false" customHeight="false" outlineLevel="0" collapsed="false">
      <c r="A33" s="330" t="s">
        <v>822</v>
      </c>
      <c r="B33" s="329" t="s">
        <v>82</v>
      </c>
      <c r="C33" s="326" t="str">
        <f aca="false">IF(E33&gt;F33,E33-F33,"")</f>
        <v/>
      </c>
      <c r="D33" s="326" t="str">
        <f aca="false">IF(F33&gt;E33,F33-E33,"")</f>
        <v/>
      </c>
      <c r="E33" s="326" t="n">
        <f aca="false">SUMIF('Correspondance GFC OP@LE'!$F$9:$F$543,A33,'Correspondance GFC OP@LE'!$H$9:$H$543)</f>
        <v>0</v>
      </c>
      <c r="F33" s="326" t="n">
        <f aca="false">SUMIF('Correspondance GFC OP@LE'!$F$9:$F$543,A33,'Correspondance GFC OP@LE'!$I$9:$I$543)</f>
        <v>0</v>
      </c>
      <c r="G33" s="327" t="s">
        <v>781</v>
      </c>
    </row>
    <row r="34" customFormat="false" ht="30" hidden="false" customHeight="false" outlineLevel="0" collapsed="false">
      <c r="A34" s="330" t="s">
        <v>823</v>
      </c>
      <c r="B34" s="329" t="s">
        <v>83</v>
      </c>
      <c r="C34" s="326" t="str">
        <f aca="false">IF(E34&gt;F34,E34-F34,"")</f>
        <v/>
      </c>
      <c r="D34" s="326" t="str">
        <f aca="false">IF(F34&gt;E34,F34-E34,"")</f>
        <v/>
      </c>
      <c r="E34" s="326" t="n">
        <f aca="false">SUMIF('Correspondance GFC OP@LE'!$F$9:$F$543,A34,'Correspondance GFC OP@LE'!$H$9:$H$543)</f>
        <v>0</v>
      </c>
      <c r="F34" s="326" t="n">
        <f aca="false">SUMIF('Correspondance GFC OP@LE'!$F$9:$F$543,A34,'Correspondance GFC OP@LE'!$I$9:$I$543)</f>
        <v>0</v>
      </c>
      <c r="G34" s="327" t="s">
        <v>781</v>
      </c>
    </row>
    <row r="35" customFormat="false" ht="30" hidden="false" customHeight="false" outlineLevel="0" collapsed="false">
      <c r="A35" s="330" t="s">
        <v>824</v>
      </c>
      <c r="B35" s="329" t="s">
        <v>47</v>
      </c>
      <c r="C35" s="326" t="str">
        <f aca="false">IF(E35&gt;F35,E35-F35,"")</f>
        <v/>
      </c>
      <c r="D35" s="326" t="str">
        <f aca="false">IF(F35&gt;E35,F35-E35,"")</f>
        <v/>
      </c>
      <c r="E35" s="326" t="n">
        <f aca="false">SUMIF('Correspondance GFC OP@LE'!$F$9:$F$543,A35,'Correspondance GFC OP@LE'!$H$9:$H$543)</f>
        <v>0</v>
      </c>
      <c r="F35" s="326" t="n">
        <f aca="false">SUMIF('Correspondance GFC OP@LE'!$F$9:$F$543,A35,'Correspondance GFC OP@LE'!$I$9:$I$543)</f>
        <v>0</v>
      </c>
      <c r="G35" s="327" t="s">
        <v>781</v>
      </c>
    </row>
    <row r="36" customFormat="false" ht="15" hidden="false" customHeight="false" outlineLevel="0" collapsed="false">
      <c r="A36" s="330" t="s">
        <v>825</v>
      </c>
      <c r="B36" s="329" t="s">
        <v>155</v>
      </c>
      <c r="C36" s="326" t="str">
        <f aca="false">IF(E36&gt;F36,E36-F36,"")</f>
        <v/>
      </c>
      <c r="D36" s="326" t="str">
        <f aca="false">IF(F36&gt;E36,F36-E36,"")</f>
        <v/>
      </c>
      <c r="E36" s="326" t="n">
        <f aca="false">SUMIF('Correspondance GFC OP@LE'!$F$9:$F$543,A36,'Correspondance GFC OP@LE'!$H$9:$H$543)</f>
        <v>0</v>
      </c>
      <c r="F36" s="326" t="n">
        <f aca="false">SUMIF('Correspondance GFC OP@LE'!$F$9:$F$543,A36,'Correspondance GFC OP@LE'!$I$9:$I$543)</f>
        <v>0</v>
      </c>
      <c r="G36" s="327" t="s">
        <v>781</v>
      </c>
    </row>
    <row r="37" customFormat="false" ht="15" hidden="false" customHeight="false" outlineLevel="0" collapsed="false">
      <c r="A37" s="330" t="s">
        <v>826</v>
      </c>
      <c r="B37" s="329" t="s">
        <v>157</v>
      </c>
      <c r="C37" s="326" t="str">
        <f aca="false">IF(E37&gt;F37,E37-F37,"")</f>
        <v/>
      </c>
      <c r="D37" s="326" t="str">
        <f aca="false">IF(F37&gt;E37,F37-E37,"")</f>
        <v/>
      </c>
      <c r="E37" s="326" t="n">
        <f aca="false">SUMIF('Correspondance GFC OP@LE'!$F$9:$F$543,A37,'Correspondance GFC OP@LE'!$H$9:$H$543)</f>
        <v>0</v>
      </c>
      <c r="F37" s="326" t="n">
        <f aca="false">SUMIF('Correspondance GFC OP@LE'!$F$9:$F$543,A37,'Correspondance GFC OP@LE'!$I$9:$I$543)</f>
        <v>0</v>
      </c>
      <c r="G37" s="327" t="s">
        <v>781</v>
      </c>
    </row>
    <row r="38" customFormat="false" ht="15" hidden="false" customHeight="false" outlineLevel="0" collapsed="false">
      <c r="A38" s="330" t="s">
        <v>827</v>
      </c>
      <c r="B38" s="329" t="s">
        <v>158</v>
      </c>
      <c r="C38" s="326" t="str">
        <f aca="false">IF(E38&gt;F38,E38-F38,"")</f>
        <v/>
      </c>
      <c r="D38" s="326" t="str">
        <f aca="false">IF(F38&gt;E38,F38-E38,"")</f>
        <v/>
      </c>
      <c r="E38" s="326" t="n">
        <f aca="false">SUMIF('Correspondance GFC OP@LE'!$F$9:$F$543,A38,'Correspondance GFC OP@LE'!$H$9:$H$543)</f>
        <v>0</v>
      </c>
      <c r="F38" s="326" t="n">
        <f aca="false">SUMIF('Correspondance GFC OP@LE'!$F$9:$F$543,A38,'Correspondance GFC OP@LE'!$I$9:$I$543)</f>
        <v>0</v>
      </c>
      <c r="G38" s="327" t="s">
        <v>781</v>
      </c>
    </row>
    <row r="39" customFormat="false" ht="15" hidden="false" customHeight="false" outlineLevel="0" collapsed="false">
      <c r="A39" s="330" t="s">
        <v>828</v>
      </c>
      <c r="B39" s="329" t="s">
        <v>829</v>
      </c>
      <c r="C39" s="326" t="str">
        <f aca="false">IF(E39&gt;F39,E39-F39,"")</f>
        <v/>
      </c>
      <c r="D39" s="326" t="str">
        <f aca="false">IF(F39&gt;E39,F39-E39,"")</f>
        <v/>
      </c>
      <c r="E39" s="326" t="n">
        <f aca="false">SUMIF('Correspondance GFC OP@LE'!$F$9:$F$543,A39,'Correspondance GFC OP@LE'!$H$9:$H$543)</f>
        <v>0</v>
      </c>
      <c r="F39" s="326" t="n">
        <f aca="false">SUMIF('Correspondance GFC OP@LE'!$F$9:$F$543,A39,'Correspondance GFC OP@LE'!$I$9:$I$543)</f>
        <v>0</v>
      </c>
      <c r="G39" s="327" t="s">
        <v>781</v>
      </c>
    </row>
    <row r="40" customFormat="false" ht="15" hidden="false" customHeight="false" outlineLevel="0" collapsed="false">
      <c r="A40" s="330" t="s">
        <v>830</v>
      </c>
      <c r="B40" s="329" t="s">
        <v>160</v>
      </c>
      <c r="C40" s="326" t="str">
        <f aca="false">IF(E40&gt;F40,E40-F40,"")</f>
        <v/>
      </c>
      <c r="D40" s="326" t="str">
        <f aca="false">IF(F40&gt;E40,F40-E40,"")</f>
        <v/>
      </c>
      <c r="E40" s="326" t="n">
        <f aca="false">SUMIF('Correspondance GFC OP@LE'!$F$9:$F$543,A40,'Correspondance GFC OP@LE'!$H$9:$H$543)</f>
        <v>0</v>
      </c>
      <c r="F40" s="326" t="n">
        <f aca="false">SUMIF('Correspondance GFC OP@LE'!$F$9:$F$543,A40,'Correspondance GFC OP@LE'!$I$9:$I$543)</f>
        <v>0</v>
      </c>
      <c r="G40" s="327" t="s">
        <v>781</v>
      </c>
    </row>
    <row r="41" customFormat="false" ht="15" hidden="false" customHeight="false" outlineLevel="0" collapsed="false">
      <c r="A41" s="330" t="s">
        <v>831</v>
      </c>
      <c r="B41" s="329" t="s">
        <v>161</v>
      </c>
      <c r="C41" s="326" t="str">
        <f aca="false">IF(E41&gt;F41,E41-F41,"")</f>
        <v/>
      </c>
      <c r="D41" s="326" t="str">
        <f aca="false">IF(F41&gt;E41,F41-E41,"")</f>
        <v/>
      </c>
      <c r="E41" s="326" t="n">
        <f aca="false">SUMIF('Correspondance GFC OP@LE'!$F$9:$F$543,A41,'Correspondance GFC OP@LE'!$H$9:$H$543)</f>
        <v>0</v>
      </c>
      <c r="F41" s="326" t="n">
        <f aca="false">SUMIF('Correspondance GFC OP@LE'!$F$9:$F$543,A41,'Correspondance GFC OP@LE'!$I$9:$I$543)</f>
        <v>0</v>
      </c>
      <c r="G41" s="327" t="s">
        <v>781</v>
      </c>
    </row>
    <row r="42" customFormat="false" ht="15" hidden="false" customHeight="false" outlineLevel="0" collapsed="false">
      <c r="A42" s="330" t="s">
        <v>832</v>
      </c>
      <c r="B42" s="329" t="s">
        <v>163</v>
      </c>
      <c r="C42" s="326" t="str">
        <f aca="false">IF(E42&gt;F42,E42-F42,"")</f>
        <v/>
      </c>
      <c r="D42" s="326" t="str">
        <f aca="false">IF(F42&gt;E42,F42-E42,"")</f>
        <v/>
      </c>
      <c r="E42" s="326" t="n">
        <f aca="false">SUMIF('Correspondance GFC OP@LE'!$F$9:$F$543,A42,'Correspondance GFC OP@LE'!$H$9:$H$543)</f>
        <v>0</v>
      </c>
      <c r="F42" s="326" t="n">
        <f aca="false">SUMIF('Correspondance GFC OP@LE'!$F$9:$F$543,A42,'Correspondance GFC OP@LE'!$I$9:$I$543)</f>
        <v>0</v>
      </c>
      <c r="G42" s="327" t="s">
        <v>833</v>
      </c>
    </row>
    <row r="43" customFormat="false" ht="15" hidden="false" customHeight="false" outlineLevel="0" collapsed="false">
      <c r="A43" s="330" t="s">
        <v>834</v>
      </c>
      <c r="B43" s="329" t="s">
        <v>164</v>
      </c>
      <c r="C43" s="326" t="str">
        <f aca="false">IF(E43&gt;F43,E43-F43,"")</f>
        <v/>
      </c>
      <c r="D43" s="326" t="str">
        <f aca="false">IF(F43&gt;E43,F43-E43,"")</f>
        <v/>
      </c>
      <c r="E43" s="326" t="n">
        <f aca="false">SUMIF('Correspondance GFC OP@LE'!$F$9:$F$543,A43,'Correspondance GFC OP@LE'!$H$9:$H$543)</f>
        <v>0</v>
      </c>
      <c r="F43" s="326" t="n">
        <f aca="false">SUMIF('Correspondance GFC OP@LE'!$F$9:$F$543,A43,'Correspondance GFC OP@LE'!$I$9:$I$543)</f>
        <v>0</v>
      </c>
      <c r="G43" s="327" t="s">
        <v>833</v>
      </c>
    </row>
    <row r="44" customFormat="false" ht="15" hidden="false" customHeight="false" outlineLevel="0" collapsed="false">
      <c r="A44" s="324" t="s">
        <v>835</v>
      </c>
      <c r="B44" s="329" t="s">
        <v>165</v>
      </c>
      <c r="C44" s="326" t="str">
        <f aca="false">IF(E44&gt;F44,E44-F44,"")</f>
        <v/>
      </c>
      <c r="D44" s="326" t="str">
        <f aca="false">IF(F44&gt;E44,F44-E44,"")</f>
        <v/>
      </c>
      <c r="E44" s="326" t="n">
        <f aca="false">SUMIF('Correspondance GFC OP@LE'!$F$9:$F$543,A44,'Correspondance GFC OP@LE'!$H$9:$H$543)</f>
        <v>0</v>
      </c>
      <c r="F44" s="326" t="n">
        <f aca="false">SUMIF('Correspondance GFC OP@LE'!$F$9:$F$543,A44,'Correspondance GFC OP@LE'!$I$9:$I$543)</f>
        <v>0</v>
      </c>
      <c r="G44" s="327" t="s">
        <v>781</v>
      </c>
    </row>
    <row r="45" customFormat="false" ht="15" hidden="false" customHeight="false" outlineLevel="0" collapsed="false">
      <c r="A45" s="324" t="s">
        <v>836</v>
      </c>
      <c r="B45" s="329" t="s">
        <v>837</v>
      </c>
      <c r="C45" s="326" t="str">
        <f aca="false">IF(E45&gt;F45,E45-F45,"")</f>
        <v/>
      </c>
      <c r="D45" s="326" t="str">
        <f aca="false">IF(F45&gt;E45,F45-E45,"")</f>
        <v/>
      </c>
      <c r="E45" s="326" t="n">
        <f aca="false">SUMIF('Correspondance GFC OP@LE'!$F$9:$F$543,A45,'Correspondance GFC OP@LE'!$H$9:$H$543)</f>
        <v>0</v>
      </c>
      <c r="F45" s="326" t="n">
        <f aca="false">SUMIF('Correspondance GFC OP@LE'!$F$9:$F$543,A45,'Correspondance GFC OP@LE'!$I$9:$I$543)</f>
        <v>0</v>
      </c>
      <c r="G45" s="327" t="s">
        <v>781</v>
      </c>
    </row>
    <row r="46" customFormat="false" ht="15" hidden="false" customHeight="false" outlineLevel="0" collapsed="false">
      <c r="A46" s="330" t="s">
        <v>838</v>
      </c>
      <c r="B46" s="329" t="s">
        <v>85</v>
      </c>
      <c r="C46" s="326" t="str">
        <f aca="false">IF(E46&gt;F46,E46-F46,"")</f>
        <v/>
      </c>
      <c r="D46" s="326" t="str">
        <f aca="false">IF(F46&gt;E46,F46-E46,"")</f>
        <v/>
      </c>
      <c r="E46" s="326" t="n">
        <f aca="false">SUMIF('Correspondance GFC OP@LE'!$F$9:$F$543,A46,'Correspondance GFC OP@LE'!$H$9:$H$543)</f>
        <v>0</v>
      </c>
      <c r="F46" s="326" t="n">
        <f aca="false">SUMIF('Correspondance GFC OP@LE'!$F$9:$F$543,A46,'Correspondance GFC OP@LE'!$I$9:$I$543)</f>
        <v>0</v>
      </c>
      <c r="G46" s="327" t="s">
        <v>781</v>
      </c>
    </row>
    <row r="47" customFormat="false" ht="45" hidden="false" customHeight="false" outlineLevel="0" collapsed="false">
      <c r="A47" s="330" t="s">
        <v>839</v>
      </c>
      <c r="B47" s="329" t="s">
        <v>86</v>
      </c>
      <c r="C47" s="326" t="str">
        <f aca="false">IF(E47&gt;F47,E47-F47,"")</f>
        <v/>
      </c>
      <c r="D47" s="326" t="str">
        <f aca="false">IF(F47&gt;E47,F47-E47,"")</f>
        <v/>
      </c>
      <c r="E47" s="326" t="n">
        <f aca="false">SUMIF('Correspondance GFC OP@LE'!$F$9:$F$543,A47,'Correspondance GFC OP@LE'!$H$9:$H$543)</f>
        <v>0</v>
      </c>
      <c r="F47" s="326" t="n">
        <f aca="false">SUMIF('Correspondance GFC OP@LE'!$F$9:$F$543,A47,'Correspondance GFC OP@LE'!$I$9:$I$543)</f>
        <v>0</v>
      </c>
      <c r="G47" s="327" t="s">
        <v>781</v>
      </c>
    </row>
    <row r="48" customFormat="false" ht="15" hidden="false" customHeight="false" outlineLevel="0" collapsed="false">
      <c r="A48" s="330" t="s">
        <v>840</v>
      </c>
      <c r="B48" s="329" t="s">
        <v>88</v>
      </c>
      <c r="C48" s="326" t="str">
        <f aca="false">IF(E48&gt;F48,E48-F48,"")</f>
        <v/>
      </c>
      <c r="D48" s="326" t="str">
        <f aca="false">IF(F48&gt;E48,F48-E48,"")</f>
        <v/>
      </c>
      <c r="E48" s="326" t="n">
        <f aca="false">SUMIF('Correspondance GFC OP@LE'!$F$9:$F$543,A48,'Correspondance GFC OP@LE'!$H$9:$H$543)</f>
        <v>0</v>
      </c>
      <c r="F48" s="326" t="n">
        <f aca="false">SUMIF('Correspondance GFC OP@LE'!$F$9:$F$543,A48,'Correspondance GFC OP@LE'!$I$9:$I$543)</f>
        <v>0</v>
      </c>
      <c r="G48" s="327" t="s">
        <v>781</v>
      </c>
    </row>
    <row r="49" customFormat="false" ht="30" hidden="false" customHeight="false" outlineLevel="0" collapsed="false">
      <c r="A49" s="330" t="s">
        <v>841</v>
      </c>
      <c r="B49" s="329" t="s">
        <v>90</v>
      </c>
      <c r="C49" s="326" t="str">
        <f aca="false">IF(E49&gt;F49,E49-F49,"")</f>
        <v/>
      </c>
      <c r="D49" s="326" t="str">
        <f aca="false">IF(F49&gt;E49,F49-E49,"")</f>
        <v/>
      </c>
      <c r="E49" s="326" t="n">
        <f aca="false">SUMIF('Correspondance GFC OP@LE'!$F$9:$F$543,A49,'Correspondance GFC OP@LE'!$H$9:$H$543)</f>
        <v>0</v>
      </c>
      <c r="F49" s="326" t="n">
        <f aca="false">SUMIF('Correspondance GFC OP@LE'!$F$9:$F$543,A49,'Correspondance GFC OP@LE'!$I$9:$I$543)</f>
        <v>0</v>
      </c>
      <c r="G49" s="327" t="s">
        <v>781</v>
      </c>
    </row>
    <row r="50" customFormat="false" ht="15" hidden="false" customHeight="false" outlineLevel="0" collapsed="false">
      <c r="A50" s="330" t="s">
        <v>842</v>
      </c>
      <c r="B50" s="329" t="s">
        <v>92</v>
      </c>
      <c r="C50" s="326" t="str">
        <f aca="false">IF(E50&gt;F50,E50-F50,"")</f>
        <v/>
      </c>
      <c r="D50" s="326" t="str">
        <f aca="false">IF(F50&gt;E50,F50-E50,"")</f>
        <v/>
      </c>
      <c r="E50" s="326" t="n">
        <f aca="false">SUMIF('Correspondance GFC OP@LE'!$F$9:$F$543,A50,'Correspondance GFC OP@LE'!$H$9:$H$543)</f>
        <v>0</v>
      </c>
      <c r="F50" s="326" t="n">
        <f aca="false">SUMIF('Correspondance GFC OP@LE'!$F$9:$F$543,A50,'Correspondance GFC OP@LE'!$I$9:$I$543)</f>
        <v>0</v>
      </c>
      <c r="G50" s="327" t="s">
        <v>781</v>
      </c>
    </row>
    <row r="51" customFormat="false" ht="15" hidden="false" customHeight="false" outlineLevel="0" collapsed="false">
      <c r="A51" s="330" t="s">
        <v>843</v>
      </c>
      <c r="B51" s="329" t="s">
        <v>94</v>
      </c>
      <c r="C51" s="326" t="str">
        <f aca="false">IF(E51&gt;F51,E51-F51,"")</f>
        <v/>
      </c>
      <c r="D51" s="326" t="str">
        <f aca="false">IF(F51&gt;E51,F51-E51,"")</f>
        <v/>
      </c>
      <c r="E51" s="326" t="n">
        <f aca="false">SUMIF('Correspondance GFC OP@LE'!$F$9:$F$543,A51,'Correspondance GFC OP@LE'!$H$9:$H$543)</f>
        <v>0</v>
      </c>
      <c r="F51" s="326" t="n">
        <f aca="false">SUMIF('Correspondance GFC OP@LE'!$F$9:$F$543,A51,'Correspondance GFC OP@LE'!$I$9:$I$543)</f>
        <v>0</v>
      </c>
      <c r="G51" s="327" t="s">
        <v>781</v>
      </c>
    </row>
    <row r="52" customFormat="false" ht="30" hidden="false" customHeight="false" outlineLevel="0" collapsed="false">
      <c r="A52" s="330" t="s">
        <v>844</v>
      </c>
      <c r="B52" s="329" t="s">
        <v>96</v>
      </c>
      <c r="C52" s="326" t="str">
        <f aca="false">IF(E52&gt;F52,E52-F52,"")</f>
        <v/>
      </c>
      <c r="D52" s="326" t="str">
        <f aca="false">IF(F52&gt;E52,F52-E52,"")</f>
        <v/>
      </c>
      <c r="E52" s="326" t="n">
        <f aca="false">SUMIF('Correspondance GFC OP@LE'!$F$9:$F$543,A52,'Correspondance GFC OP@LE'!$H$9:$H$543)</f>
        <v>0</v>
      </c>
      <c r="F52" s="326" t="n">
        <f aca="false">SUMIF('Correspondance GFC OP@LE'!$F$9:$F$543,A52,'Correspondance GFC OP@LE'!$I$9:$I$543)</f>
        <v>0</v>
      </c>
      <c r="G52" s="327" t="s">
        <v>781</v>
      </c>
    </row>
    <row r="53" customFormat="false" ht="15" hidden="false" customHeight="false" outlineLevel="0" collapsed="false">
      <c r="A53" s="330" t="s">
        <v>845</v>
      </c>
      <c r="B53" s="329" t="s">
        <v>98</v>
      </c>
      <c r="C53" s="326" t="str">
        <f aca="false">IF(E53&gt;F53,E53-F53,"")</f>
        <v/>
      </c>
      <c r="D53" s="326" t="str">
        <f aca="false">IF(F53&gt;E53,F53-E53,"")</f>
        <v/>
      </c>
      <c r="E53" s="326" t="n">
        <f aca="false">SUMIF('Correspondance GFC OP@LE'!$F$9:$F$543,A53,'Correspondance GFC OP@LE'!$H$9:$H$543)</f>
        <v>0</v>
      </c>
      <c r="F53" s="326" t="n">
        <f aca="false">SUMIF('Correspondance GFC OP@LE'!$F$9:$F$543,A53,'Correspondance GFC OP@LE'!$I$9:$I$543)</f>
        <v>0</v>
      </c>
      <c r="G53" s="327" t="s">
        <v>781</v>
      </c>
    </row>
    <row r="54" customFormat="false" ht="15" hidden="false" customHeight="false" outlineLevel="0" collapsed="false">
      <c r="A54" s="330" t="s">
        <v>846</v>
      </c>
      <c r="B54" s="329" t="s">
        <v>100</v>
      </c>
      <c r="C54" s="326" t="str">
        <f aca="false">IF(E54&gt;F54,E54-F54,"")</f>
        <v/>
      </c>
      <c r="D54" s="326" t="str">
        <f aca="false">IF(F54&gt;E54,F54-E54,"")</f>
        <v/>
      </c>
      <c r="E54" s="326" t="n">
        <f aca="false">SUMIF('Correspondance GFC OP@LE'!$F$9:$F$543,A54,'Correspondance GFC OP@LE'!$H$9:$H$543)</f>
        <v>0</v>
      </c>
      <c r="F54" s="326" t="n">
        <f aca="false">SUMIF('Correspondance GFC OP@LE'!$F$9:$F$543,A54,'Correspondance GFC OP@LE'!$I$9:$I$543)</f>
        <v>0</v>
      </c>
      <c r="G54" s="327" t="s">
        <v>781</v>
      </c>
    </row>
    <row r="55" customFormat="false" ht="45" hidden="false" customHeight="false" outlineLevel="0" collapsed="false">
      <c r="A55" s="330" t="s">
        <v>847</v>
      </c>
      <c r="B55" s="329" t="s">
        <v>102</v>
      </c>
      <c r="C55" s="326" t="str">
        <f aca="false">IF(E55&gt;F55,E55-F55,"")</f>
        <v/>
      </c>
      <c r="D55" s="326" t="str">
        <f aca="false">IF(F55&gt;E55,F55-E55,"")</f>
        <v/>
      </c>
      <c r="E55" s="326" t="n">
        <f aca="false">SUMIF('Correspondance GFC OP@LE'!$F$9:$F$543,A55,'Correspondance GFC OP@LE'!$H$9:$H$543)</f>
        <v>0</v>
      </c>
      <c r="F55" s="326" t="n">
        <f aca="false">SUMIF('Correspondance GFC OP@LE'!$F$9:$F$543,A55,'Correspondance GFC OP@LE'!$I$9:$I$543)</f>
        <v>0</v>
      </c>
      <c r="G55" s="327" t="s">
        <v>781</v>
      </c>
    </row>
    <row r="56" customFormat="false" ht="15" hidden="false" customHeight="false" outlineLevel="0" collapsed="false">
      <c r="A56" s="330" t="s">
        <v>848</v>
      </c>
      <c r="B56" s="329" t="s">
        <v>104</v>
      </c>
      <c r="C56" s="326" t="str">
        <f aca="false">IF(E56&gt;F56,E56-F56,"")</f>
        <v/>
      </c>
      <c r="D56" s="326" t="str">
        <f aca="false">IF(F56&gt;E56,F56-E56,"")</f>
        <v/>
      </c>
      <c r="E56" s="326" t="n">
        <f aca="false">SUMIF('Correspondance GFC OP@LE'!$F$9:$F$543,A56,'Correspondance GFC OP@LE'!$H$9:$H$543)</f>
        <v>0</v>
      </c>
      <c r="F56" s="326" t="n">
        <f aca="false">SUMIF('Correspondance GFC OP@LE'!$F$9:$F$543,A56,'Correspondance GFC OP@LE'!$I$9:$I$543)</f>
        <v>0</v>
      </c>
      <c r="G56" s="327" t="s">
        <v>781</v>
      </c>
    </row>
    <row r="57" customFormat="false" ht="30" hidden="false" customHeight="false" outlineLevel="0" collapsed="false">
      <c r="A57" s="330" t="s">
        <v>849</v>
      </c>
      <c r="B57" s="329" t="s">
        <v>106</v>
      </c>
      <c r="C57" s="326" t="str">
        <f aca="false">IF(E57&gt;F57,E57-F57,"")</f>
        <v/>
      </c>
      <c r="D57" s="326" t="str">
        <f aca="false">IF(F57&gt;E57,F57-E57,"")</f>
        <v/>
      </c>
      <c r="E57" s="326" t="n">
        <f aca="false">SUMIF('Correspondance GFC OP@LE'!$F$9:$F$543,A57,'Correspondance GFC OP@LE'!$H$9:$H$543)</f>
        <v>0</v>
      </c>
      <c r="F57" s="326" t="n">
        <f aca="false">SUMIF('Correspondance GFC OP@LE'!$F$9:$F$543,A57,'Correspondance GFC OP@LE'!$I$9:$I$543)</f>
        <v>0</v>
      </c>
      <c r="G57" s="327" t="s">
        <v>781</v>
      </c>
    </row>
    <row r="58" customFormat="false" ht="15" hidden="false" customHeight="false" outlineLevel="0" collapsed="false">
      <c r="A58" s="330" t="s">
        <v>850</v>
      </c>
      <c r="B58" s="329" t="s">
        <v>108</v>
      </c>
      <c r="C58" s="326" t="str">
        <f aca="false">IF(E58&gt;F58,E58-F58,"")</f>
        <v/>
      </c>
      <c r="D58" s="326" t="str">
        <f aca="false">IF(F58&gt;E58,F58-E58,"")</f>
        <v/>
      </c>
      <c r="E58" s="326" t="n">
        <f aca="false">SUMIF('Correspondance GFC OP@LE'!$F$9:$F$543,A58,'Correspondance GFC OP@LE'!$H$9:$H$543)</f>
        <v>0</v>
      </c>
      <c r="F58" s="326" t="n">
        <f aca="false">SUMIF('Correspondance GFC OP@LE'!$F$9:$F$543,A58,'Correspondance GFC OP@LE'!$I$9:$I$543)</f>
        <v>0</v>
      </c>
      <c r="G58" s="327" t="s">
        <v>781</v>
      </c>
    </row>
    <row r="59" customFormat="false" ht="15" hidden="false" customHeight="false" outlineLevel="0" collapsed="false">
      <c r="A59" s="330" t="s">
        <v>851</v>
      </c>
      <c r="B59" s="329" t="s">
        <v>852</v>
      </c>
      <c r="C59" s="326" t="str">
        <f aca="false">IF(E59&gt;F59,E59-F59,"")</f>
        <v/>
      </c>
      <c r="D59" s="326" t="str">
        <f aca="false">IF(F59&gt;E59,F59-E59,"")</f>
        <v/>
      </c>
      <c r="E59" s="326" t="n">
        <f aca="false">SUMIF('Correspondance GFC OP@LE'!$F$9:$F$543,A59,'Correspondance GFC OP@LE'!$H$9:$H$543)</f>
        <v>0</v>
      </c>
      <c r="F59" s="326" t="n">
        <f aca="false">SUMIF('Correspondance GFC OP@LE'!$F$9:$F$543,A59,'Correspondance GFC OP@LE'!$I$9:$I$543)</f>
        <v>0</v>
      </c>
      <c r="G59" s="327" t="s">
        <v>781</v>
      </c>
    </row>
    <row r="60" customFormat="false" ht="15" hidden="false" customHeight="false" outlineLevel="0" collapsed="false">
      <c r="A60" s="330" t="s">
        <v>853</v>
      </c>
      <c r="B60" s="329" t="s">
        <v>854</v>
      </c>
      <c r="C60" s="326" t="str">
        <f aca="false">IF(E60&gt;F60,E60-F60,"")</f>
        <v/>
      </c>
      <c r="D60" s="326" t="str">
        <f aca="false">IF(F60&gt;E60,F60-E60,"")</f>
        <v/>
      </c>
      <c r="E60" s="326" t="n">
        <f aca="false">SUMIF('Correspondance GFC OP@LE'!$F$9:$F$543,A60,'Correspondance GFC OP@LE'!$H$9:$H$543)</f>
        <v>0</v>
      </c>
      <c r="F60" s="326" t="n">
        <f aca="false">SUMIF('Correspondance GFC OP@LE'!$F$9:$F$543,A60,'Correspondance GFC OP@LE'!$I$9:$I$543)</f>
        <v>0</v>
      </c>
      <c r="G60" s="327" t="s">
        <v>781</v>
      </c>
    </row>
    <row r="61" customFormat="false" ht="15" hidden="false" customHeight="false" outlineLevel="0" collapsed="false">
      <c r="A61" s="330" t="s">
        <v>855</v>
      </c>
      <c r="B61" s="329" t="s">
        <v>856</v>
      </c>
      <c r="C61" s="326" t="str">
        <f aca="false">IF(E61&gt;F61,E61-F61,"")</f>
        <v/>
      </c>
      <c r="D61" s="326" t="str">
        <f aca="false">IF(F61&gt;E61,F61-E61,"")</f>
        <v/>
      </c>
      <c r="E61" s="326" t="n">
        <f aca="false">SUMIF('Correspondance GFC OP@LE'!$F$9:$F$543,A61,'Correspondance GFC OP@LE'!$H$9:$H$543)</f>
        <v>0</v>
      </c>
      <c r="F61" s="326" t="n">
        <f aca="false">SUMIF('Correspondance GFC OP@LE'!$F$9:$F$543,A61,'Correspondance GFC OP@LE'!$I$9:$I$543)</f>
        <v>0</v>
      </c>
      <c r="G61" s="327" t="s">
        <v>781</v>
      </c>
    </row>
    <row r="62" customFormat="false" ht="15" hidden="false" customHeight="false" outlineLevel="0" collapsed="false">
      <c r="A62" s="330" t="s">
        <v>857</v>
      </c>
      <c r="B62" s="329" t="s">
        <v>114</v>
      </c>
      <c r="C62" s="326" t="str">
        <f aca="false">IF(E62&gt;F62,E62-F62,"")</f>
        <v/>
      </c>
      <c r="D62" s="326" t="str">
        <f aca="false">IF(F62&gt;E62,F62-E62,"")</f>
        <v/>
      </c>
      <c r="E62" s="326" t="n">
        <f aca="false">SUMIF('Correspondance GFC OP@LE'!$F$9:$F$543,A62,'Correspondance GFC OP@LE'!$H$9:$H$543)</f>
        <v>0</v>
      </c>
      <c r="F62" s="326" t="n">
        <f aca="false">SUMIF('Correspondance GFC OP@LE'!$F$9:$F$543,A62,'Correspondance GFC OP@LE'!$I$9:$I$543)</f>
        <v>0</v>
      </c>
      <c r="G62" s="327" t="s">
        <v>833</v>
      </c>
    </row>
    <row r="63" customFormat="false" ht="30" hidden="false" customHeight="false" outlineLevel="0" collapsed="false">
      <c r="A63" s="330" t="s">
        <v>858</v>
      </c>
      <c r="B63" s="329" t="s">
        <v>116</v>
      </c>
      <c r="C63" s="326" t="str">
        <f aca="false">IF(E63&gt;F63,E63-F63,"")</f>
        <v/>
      </c>
      <c r="D63" s="326" t="str">
        <f aca="false">IF(F63&gt;E63,F63-E63,"")</f>
        <v/>
      </c>
      <c r="E63" s="326" t="n">
        <f aca="false">SUMIF('Correspondance GFC OP@LE'!$F$9:$F$543,A63,'Correspondance GFC OP@LE'!$H$9:$H$543)</f>
        <v>0</v>
      </c>
      <c r="F63" s="326" t="n">
        <f aca="false">SUMIF('Correspondance GFC OP@LE'!$F$9:$F$543,A63,'Correspondance GFC OP@LE'!$I$9:$I$543)</f>
        <v>0</v>
      </c>
      <c r="G63" s="327" t="s">
        <v>833</v>
      </c>
    </row>
    <row r="64" customFormat="false" ht="30" hidden="false" customHeight="false" outlineLevel="0" collapsed="false">
      <c r="A64" s="330" t="s">
        <v>859</v>
      </c>
      <c r="B64" s="329" t="s">
        <v>118</v>
      </c>
      <c r="C64" s="326" t="str">
        <f aca="false">IF(E64&gt;F64,E64-F64,"")</f>
        <v/>
      </c>
      <c r="D64" s="326" t="str">
        <f aca="false">IF(F64&gt;E64,F64-E64,"")</f>
        <v/>
      </c>
      <c r="E64" s="326" t="n">
        <f aca="false">SUMIF('Correspondance GFC OP@LE'!$F$9:$F$543,A64,'Correspondance GFC OP@LE'!$H$9:$H$543)</f>
        <v>0</v>
      </c>
      <c r="F64" s="326" t="n">
        <f aca="false">SUMIF('Correspondance GFC OP@LE'!$F$9:$F$543,A64,'Correspondance GFC OP@LE'!$I$9:$I$543)</f>
        <v>0</v>
      </c>
      <c r="G64" s="327" t="s">
        <v>781</v>
      </c>
    </row>
    <row r="65" customFormat="false" ht="30" hidden="false" customHeight="false" outlineLevel="0" collapsed="false">
      <c r="A65" s="330" t="s">
        <v>860</v>
      </c>
      <c r="B65" s="329" t="s">
        <v>120</v>
      </c>
      <c r="C65" s="326" t="str">
        <f aca="false">IF(E65&gt;F65,E65-F65,"")</f>
        <v/>
      </c>
      <c r="D65" s="326" t="str">
        <f aca="false">IF(F65&gt;E65,F65-E65,"")</f>
        <v/>
      </c>
      <c r="E65" s="326" t="n">
        <f aca="false">SUMIF('Correspondance GFC OP@LE'!$F$9:$F$543,A65,'Correspondance GFC OP@LE'!$H$9:$H$543)</f>
        <v>0</v>
      </c>
      <c r="F65" s="326" t="n">
        <f aca="false">SUMIF('Correspondance GFC OP@LE'!$F$9:$F$543,A65,'Correspondance GFC OP@LE'!$I$9:$I$543)</f>
        <v>0</v>
      </c>
      <c r="G65" s="327" t="s">
        <v>781</v>
      </c>
    </row>
    <row r="66" customFormat="false" ht="15" hidden="false" customHeight="false" outlineLevel="0" collapsed="false">
      <c r="A66" s="330" t="s">
        <v>861</v>
      </c>
      <c r="B66" s="329" t="s">
        <v>122</v>
      </c>
      <c r="C66" s="326" t="str">
        <f aca="false">IF(E66&gt;F66,E66-F66,"")</f>
        <v/>
      </c>
      <c r="D66" s="326" t="str">
        <f aca="false">IF(F66&gt;E66,F66-E66,"")</f>
        <v/>
      </c>
      <c r="E66" s="326" t="n">
        <f aca="false">SUMIF('Correspondance GFC OP@LE'!$F$9:$F$543,A66,'Correspondance GFC OP@LE'!$H$9:$H$543)</f>
        <v>0</v>
      </c>
      <c r="F66" s="326" t="n">
        <f aca="false">SUMIF('Correspondance GFC OP@LE'!$F$9:$F$543,A66,'Correspondance GFC OP@LE'!$I$9:$I$543)</f>
        <v>0</v>
      </c>
      <c r="G66" s="327" t="s">
        <v>781</v>
      </c>
    </row>
    <row r="67" customFormat="false" ht="15" hidden="false" customHeight="false" outlineLevel="0" collapsed="false">
      <c r="A67" s="330" t="s">
        <v>862</v>
      </c>
      <c r="B67" s="329" t="s">
        <v>123</v>
      </c>
      <c r="C67" s="326" t="str">
        <f aca="false">IF(E67&gt;F67,E67-F67,"")</f>
        <v/>
      </c>
      <c r="D67" s="326" t="str">
        <f aca="false">IF(F67&gt;E67,F67-E67,"")</f>
        <v/>
      </c>
      <c r="E67" s="326" t="n">
        <f aca="false">SUMIF('Correspondance GFC OP@LE'!$F$9:$F$543,A67,'Correspondance GFC OP@LE'!$H$9:$H$543)</f>
        <v>0</v>
      </c>
      <c r="F67" s="326" t="n">
        <f aca="false">SUMIF('Correspondance GFC OP@LE'!$F$9:$F$543,A67,'Correspondance GFC OP@LE'!$I$9:$I$543)</f>
        <v>0</v>
      </c>
      <c r="G67" s="327" t="s">
        <v>781</v>
      </c>
    </row>
    <row r="68" customFormat="false" ht="15" hidden="false" customHeight="false" outlineLevel="0" collapsed="false">
      <c r="A68" s="330" t="s">
        <v>863</v>
      </c>
      <c r="B68" s="329" t="s">
        <v>124</v>
      </c>
      <c r="C68" s="326" t="str">
        <f aca="false">IF(E68&gt;F68,E68-F68,"")</f>
        <v/>
      </c>
      <c r="D68" s="326" t="str">
        <f aca="false">IF(F68&gt;E68,F68-E68,"")</f>
        <v/>
      </c>
      <c r="E68" s="326" t="n">
        <f aca="false">SUMIF('Correspondance GFC OP@LE'!$F$9:$F$543,A68,'Correspondance GFC OP@LE'!$H$9:$H$543)</f>
        <v>0</v>
      </c>
      <c r="F68" s="326" t="n">
        <f aca="false">SUMIF('Correspondance GFC OP@LE'!$F$9:$F$543,A68,'Correspondance GFC OP@LE'!$I$9:$I$543)</f>
        <v>0</v>
      </c>
      <c r="G68" s="327" t="s">
        <v>781</v>
      </c>
    </row>
    <row r="69" customFormat="false" ht="15" hidden="false" customHeight="false" outlineLevel="0" collapsed="false">
      <c r="A69" s="330" t="s">
        <v>864</v>
      </c>
      <c r="B69" s="329" t="s">
        <v>127</v>
      </c>
      <c r="C69" s="326" t="str">
        <f aca="false">IF(E69&gt;F69,E69-F69,"")</f>
        <v/>
      </c>
      <c r="D69" s="326" t="str">
        <f aca="false">IF(F69&gt;E69,F69-E69,"")</f>
        <v/>
      </c>
      <c r="E69" s="326" t="n">
        <f aca="false">SUMIF('Correspondance GFC OP@LE'!$F$9:$F$543,A69,'Correspondance GFC OP@LE'!$H$9:$H$543)</f>
        <v>0</v>
      </c>
      <c r="F69" s="326" t="n">
        <f aca="false">SUMIF('Correspondance GFC OP@LE'!$F$9:$F$543,A69,'Correspondance GFC OP@LE'!$I$9:$I$543)</f>
        <v>0</v>
      </c>
      <c r="G69" s="327" t="s">
        <v>781</v>
      </c>
    </row>
    <row r="70" customFormat="false" ht="45" hidden="false" customHeight="false" outlineLevel="0" collapsed="false">
      <c r="A70" s="330" t="s">
        <v>865</v>
      </c>
      <c r="B70" s="329" t="s">
        <v>128</v>
      </c>
      <c r="C70" s="326" t="str">
        <f aca="false">IF(E70&gt;F70,E70-F70,"")</f>
        <v/>
      </c>
      <c r="D70" s="326" t="str">
        <f aca="false">IF(F70&gt;E70,F70-E70,"")</f>
        <v/>
      </c>
      <c r="E70" s="326" t="n">
        <f aca="false">SUMIF('Correspondance GFC OP@LE'!$F$9:$F$543,A70,'Correspondance GFC OP@LE'!$H$9:$H$543)</f>
        <v>0</v>
      </c>
      <c r="F70" s="326" t="n">
        <f aca="false">SUMIF('Correspondance GFC OP@LE'!$F$9:$F$543,A70,'Correspondance GFC OP@LE'!$I$9:$I$543)</f>
        <v>0</v>
      </c>
      <c r="G70" s="327" t="s">
        <v>781</v>
      </c>
    </row>
    <row r="71" customFormat="false" ht="15" hidden="false" customHeight="false" outlineLevel="0" collapsed="false">
      <c r="A71" s="330" t="s">
        <v>866</v>
      </c>
      <c r="B71" s="329" t="s">
        <v>129</v>
      </c>
      <c r="C71" s="326" t="str">
        <f aca="false">IF(E71&gt;F71,E71-F71,"")</f>
        <v/>
      </c>
      <c r="D71" s="326" t="str">
        <f aca="false">IF(F71&gt;E71,F71-E71,"")</f>
        <v/>
      </c>
      <c r="E71" s="326" t="n">
        <f aca="false">SUMIF('Correspondance GFC OP@LE'!$F$9:$F$543,A71,'Correspondance GFC OP@LE'!$H$9:$H$543)</f>
        <v>0</v>
      </c>
      <c r="F71" s="326" t="n">
        <f aca="false">SUMIF('Correspondance GFC OP@LE'!$F$9:$F$543,A71,'Correspondance GFC OP@LE'!$I$9:$I$543)</f>
        <v>0</v>
      </c>
      <c r="G71" s="327" t="s">
        <v>781</v>
      </c>
    </row>
    <row r="72" customFormat="false" ht="15" hidden="false" customHeight="false" outlineLevel="0" collapsed="false">
      <c r="A72" s="330" t="s">
        <v>867</v>
      </c>
      <c r="B72" s="329" t="s">
        <v>130</v>
      </c>
      <c r="C72" s="326" t="str">
        <f aca="false">IF(E72&gt;F72,E72-F72,"")</f>
        <v/>
      </c>
      <c r="D72" s="326" t="str">
        <f aca="false">IF(F72&gt;E72,F72-E72,"")</f>
        <v/>
      </c>
      <c r="E72" s="326" t="n">
        <f aca="false">SUMIF('Correspondance GFC OP@LE'!$F$9:$F$543,A72,'Correspondance GFC OP@LE'!$H$9:$H$543)</f>
        <v>0</v>
      </c>
      <c r="F72" s="326" t="n">
        <f aca="false">SUMIF('Correspondance GFC OP@LE'!$F$9:$F$543,A72,'Correspondance GFC OP@LE'!$I$9:$I$543)</f>
        <v>0</v>
      </c>
      <c r="G72" s="327" t="s">
        <v>781</v>
      </c>
    </row>
    <row r="73" customFormat="false" ht="15" hidden="false" customHeight="false" outlineLevel="0" collapsed="false">
      <c r="A73" s="330" t="s">
        <v>868</v>
      </c>
      <c r="B73" s="329" t="s">
        <v>131</v>
      </c>
      <c r="C73" s="326" t="str">
        <f aca="false">IF(E73&gt;F73,E73-F73,"")</f>
        <v/>
      </c>
      <c r="D73" s="326" t="str">
        <f aca="false">IF(F73&gt;E73,F73-E73,"")</f>
        <v/>
      </c>
      <c r="E73" s="326" t="n">
        <f aca="false">SUMIF('Correspondance GFC OP@LE'!$F$9:$F$543,A73,'Correspondance GFC OP@LE'!$H$9:$H$543)</f>
        <v>0</v>
      </c>
      <c r="F73" s="326" t="n">
        <f aca="false">SUMIF('Correspondance GFC OP@LE'!$F$9:$F$543,A73,'Correspondance GFC OP@LE'!$I$9:$I$543)</f>
        <v>0</v>
      </c>
      <c r="G73" s="327" t="s">
        <v>781</v>
      </c>
    </row>
    <row r="74" customFormat="false" ht="30" hidden="false" customHeight="false" outlineLevel="0" collapsed="false">
      <c r="A74" s="330" t="s">
        <v>869</v>
      </c>
      <c r="B74" s="329" t="s">
        <v>132</v>
      </c>
      <c r="C74" s="326" t="str">
        <f aca="false">IF(E74&gt;F74,E74-F74,"")</f>
        <v/>
      </c>
      <c r="D74" s="326" t="str">
        <f aca="false">IF(F74&gt;E74,F74-E74,"")</f>
        <v/>
      </c>
      <c r="E74" s="326" t="n">
        <f aca="false">SUMIF('Correspondance GFC OP@LE'!$F$9:$F$543,A74,'Correspondance GFC OP@LE'!$H$9:$H$543)</f>
        <v>0</v>
      </c>
      <c r="F74" s="326" t="n">
        <f aca="false">SUMIF('Correspondance GFC OP@LE'!$F$9:$F$543,A74,'Correspondance GFC OP@LE'!$I$9:$I$543)</f>
        <v>0</v>
      </c>
      <c r="G74" s="327" t="s">
        <v>781</v>
      </c>
    </row>
    <row r="75" customFormat="false" ht="30" hidden="false" customHeight="false" outlineLevel="0" collapsed="false">
      <c r="A75" s="330" t="s">
        <v>870</v>
      </c>
      <c r="B75" s="329" t="s">
        <v>139</v>
      </c>
      <c r="C75" s="326" t="str">
        <f aca="false">IF(E75&gt;F75,E75-F75,"")</f>
        <v/>
      </c>
      <c r="D75" s="326" t="str">
        <f aca="false">IF(F75&gt;E75,F75-E75,"")</f>
        <v/>
      </c>
      <c r="E75" s="326" t="n">
        <f aca="false">SUMIF('Correspondance GFC OP@LE'!$F$9:$F$543,A75,'Correspondance GFC OP@LE'!$H$9:$H$543)</f>
        <v>0</v>
      </c>
      <c r="F75" s="326" t="n">
        <f aca="false">SUMIF('Correspondance GFC OP@LE'!$F$9:$F$543,A75,'Correspondance GFC OP@LE'!$I$9:$I$543)</f>
        <v>0</v>
      </c>
      <c r="G75" s="327" t="s">
        <v>781</v>
      </c>
    </row>
    <row r="76" customFormat="false" ht="15" hidden="false" customHeight="false" outlineLevel="0" collapsed="false">
      <c r="A76" s="330" t="s">
        <v>871</v>
      </c>
      <c r="B76" s="329" t="s">
        <v>140</v>
      </c>
      <c r="C76" s="326" t="str">
        <f aca="false">IF(E76&gt;F76,E76-F76,"")</f>
        <v/>
      </c>
      <c r="D76" s="326" t="str">
        <f aca="false">IF(F76&gt;E76,F76-E76,"")</f>
        <v/>
      </c>
      <c r="E76" s="326" t="n">
        <f aca="false">SUMIF('Correspondance GFC OP@LE'!$F$9:$F$543,A76,'Correspondance GFC OP@LE'!$H$9:$H$543)</f>
        <v>0</v>
      </c>
      <c r="F76" s="326" t="n">
        <f aca="false">SUMIF('Correspondance GFC OP@LE'!$F$9:$F$543,A76,'Correspondance GFC OP@LE'!$I$9:$I$543)</f>
        <v>0</v>
      </c>
      <c r="G76" s="327" t="s">
        <v>781</v>
      </c>
    </row>
    <row r="77" customFormat="false" ht="15" hidden="false" customHeight="false" outlineLevel="0" collapsed="false">
      <c r="A77" s="330" t="s">
        <v>872</v>
      </c>
      <c r="B77" s="329" t="s">
        <v>141</v>
      </c>
      <c r="C77" s="326" t="str">
        <f aca="false">IF(E77&gt;F77,E77-F77,"")</f>
        <v/>
      </c>
      <c r="D77" s="326" t="str">
        <f aca="false">IF(F77&gt;E77,F77-E77,"")</f>
        <v/>
      </c>
      <c r="E77" s="326" t="n">
        <f aca="false">SUMIF('Correspondance GFC OP@LE'!$F$9:$F$543,A77,'Correspondance GFC OP@LE'!$H$9:$H$543)</f>
        <v>0</v>
      </c>
      <c r="F77" s="326" t="n">
        <f aca="false">SUMIF('Correspondance GFC OP@LE'!$F$9:$F$543,A77,'Correspondance GFC OP@LE'!$I$9:$I$543)</f>
        <v>0</v>
      </c>
      <c r="G77" s="327" t="s">
        <v>781</v>
      </c>
    </row>
    <row r="78" customFormat="false" ht="15" hidden="false" customHeight="false" outlineLevel="0" collapsed="false">
      <c r="A78" s="330" t="s">
        <v>873</v>
      </c>
      <c r="B78" s="329" t="s">
        <v>142</v>
      </c>
      <c r="C78" s="326" t="str">
        <f aca="false">IF(E78&gt;F78,E78-F78,"")</f>
        <v/>
      </c>
      <c r="D78" s="326" t="str">
        <f aca="false">IF(F78&gt;E78,F78-E78,"")</f>
        <v/>
      </c>
      <c r="E78" s="326" t="n">
        <f aca="false">SUMIF('Correspondance GFC OP@LE'!$F$9:$F$543,A78,'Correspondance GFC OP@LE'!$H$9:$H$543)</f>
        <v>0</v>
      </c>
      <c r="F78" s="326" t="n">
        <f aca="false">SUMIF('Correspondance GFC OP@LE'!$F$9:$F$543,A78,'Correspondance GFC OP@LE'!$I$9:$I$543)</f>
        <v>0</v>
      </c>
      <c r="G78" s="327" t="s">
        <v>781</v>
      </c>
    </row>
    <row r="79" customFormat="false" ht="15" hidden="false" customHeight="false" outlineLevel="0" collapsed="false">
      <c r="A79" s="324" t="s">
        <v>874</v>
      </c>
      <c r="B79" s="331" t="s">
        <v>875</v>
      </c>
      <c r="C79" s="326" t="str">
        <f aca="false">IF(E79&gt;F79,E79-F79,"")</f>
        <v/>
      </c>
      <c r="D79" s="326" t="str">
        <f aca="false">IF(F79&gt;E79,F79-E79,"")</f>
        <v/>
      </c>
      <c r="E79" s="326" t="n">
        <f aca="false">SUMIF('Correspondance GFC OP@LE'!$F$9:$F$543,A79,'Correspondance GFC OP@LE'!$H$9:$H$543)</f>
        <v>0</v>
      </c>
      <c r="F79" s="326" t="n">
        <f aca="false">SUMIF('Correspondance GFC OP@LE'!$F$9:$F$543,A79,'Correspondance GFC OP@LE'!$I$9:$I$543)</f>
        <v>0</v>
      </c>
      <c r="G79" s="327" t="s">
        <v>781</v>
      </c>
    </row>
    <row r="80" customFormat="false" ht="15" hidden="false" customHeight="false" outlineLevel="0" collapsed="false">
      <c r="A80" s="330" t="s">
        <v>876</v>
      </c>
      <c r="B80" s="329" t="s">
        <v>167</v>
      </c>
      <c r="C80" s="326" t="str">
        <f aca="false">IF(E80&gt;F80,E80-F80,"")</f>
        <v/>
      </c>
      <c r="D80" s="326" t="str">
        <f aca="false">IF(F80&gt;E80,F80-E80,"")</f>
        <v/>
      </c>
      <c r="E80" s="326" t="n">
        <f aca="false">SUMIF('Correspondance GFC OP@LE'!$F$9:$F$543,A80,'Correspondance GFC OP@LE'!$H$9:$H$543)</f>
        <v>0</v>
      </c>
      <c r="F80" s="326" t="n">
        <f aca="false">SUMIF('Correspondance GFC OP@LE'!$F$9:$F$543,A80,'Correspondance GFC OP@LE'!$I$9:$I$543)</f>
        <v>0</v>
      </c>
      <c r="G80" s="327" t="s">
        <v>781</v>
      </c>
    </row>
    <row r="81" customFormat="false" ht="15" hidden="false" customHeight="false" outlineLevel="0" collapsed="false">
      <c r="A81" s="330" t="s">
        <v>877</v>
      </c>
      <c r="B81" s="329" t="s">
        <v>168</v>
      </c>
      <c r="C81" s="326" t="str">
        <f aca="false">IF(E81&gt;F81,E81-F81,"")</f>
        <v/>
      </c>
      <c r="D81" s="326" t="str">
        <f aca="false">IF(F81&gt;E81,F81-E81,"")</f>
        <v/>
      </c>
      <c r="E81" s="326" t="n">
        <f aca="false">SUMIF('Correspondance GFC OP@LE'!$F$9:$F$543,A81,'Correspondance GFC OP@LE'!$H$9:$H$543)</f>
        <v>0</v>
      </c>
      <c r="F81" s="326" t="n">
        <f aca="false">SUMIF('Correspondance GFC OP@LE'!$F$9:$F$543,A81,'Correspondance GFC OP@LE'!$I$9:$I$543)</f>
        <v>0</v>
      </c>
      <c r="G81" s="327" t="s">
        <v>781</v>
      </c>
    </row>
    <row r="82" customFormat="false" ht="15" hidden="false" customHeight="false" outlineLevel="0" collapsed="false">
      <c r="A82" s="330" t="s">
        <v>878</v>
      </c>
      <c r="B82" s="329" t="s">
        <v>169</v>
      </c>
      <c r="C82" s="326" t="str">
        <f aca="false">IF(E82&gt;F82,E82-F82,"")</f>
        <v/>
      </c>
      <c r="D82" s="326" t="str">
        <f aca="false">IF(F82&gt;E82,F82-E82,"")</f>
        <v/>
      </c>
      <c r="E82" s="326" t="n">
        <f aca="false">SUMIF('Correspondance GFC OP@LE'!$F$9:$F$543,A82,'Correspondance GFC OP@LE'!$H$9:$H$543)</f>
        <v>0</v>
      </c>
      <c r="F82" s="326" t="n">
        <f aca="false">SUMIF('Correspondance GFC OP@LE'!$F$9:$F$543,A82,'Correspondance GFC OP@LE'!$I$9:$I$543)</f>
        <v>0</v>
      </c>
      <c r="G82" s="327" t="s">
        <v>781</v>
      </c>
    </row>
    <row r="83" customFormat="false" ht="30" hidden="false" customHeight="false" outlineLevel="0" collapsed="false">
      <c r="A83" s="330" t="s">
        <v>879</v>
      </c>
      <c r="B83" s="329" t="s">
        <v>170</v>
      </c>
      <c r="C83" s="326" t="str">
        <f aca="false">IF(E83&gt;F83,E83-F83,"")</f>
        <v/>
      </c>
      <c r="D83" s="326" t="str">
        <f aca="false">IF(F83&gt;E83,F83-E83,"")</f>
        <v/>
      </c>
      <c r="E83" s="326" t="n">
        <f aca="false">SUMIF('Correspondance GFC OP@LE'!$F$9:$F$543,A83,'Correspondance GFC OP@LE'!$H$9:$H$543)</f>
        <v>0</v>
      </c>
      <c r="F83" s="326" t="n">
        <f aca="false">SUMIF('Correspondance GFC OP@LE'!$F$9:$F$543,A83,'Correspondance GFC OP@LE'!$I$9:$I$543)</f>
        <v>0</v>
      </c>
      <c r="G83" s="327" t="s">
        <v>781</v>
      </c>
    </row>
    <row r="84" customFormat="false" ht="15" hidden="false" customHeight="false" outlineLevel="0" collapsed="false">
      <c r="A84" s="330" t="s">
        <v>880</v>
      </c>
      <c r="B84" s="329" t="s">
        <v>171</v>
      </c>
      <c r="C84" s="326" t="str">
        <f aca="false">IF(E84&gt;F84,E84-F84,"")</f>
        <v/>
      </c>
      <c r="D84" s="326" t="str">
        <f aca="false">IF(F84&gt;E84,F84-E84,"")</f>
        <v/>
      </c>
      <c r="E84" s="326" t="n">
        <f aca="false">SUMIF('Correspondance GFC OP@LE'!$F$9:$F$543,A84,'Correspondance GFC OP@LE'!$H$9:$H$543)</f>
        <v>0</v>
      </c>
      <c r="F84" s="326" t="n">
        <f aca="false">SUMIF('Correspondance GFC OP@LE'!$F$9:$F$543,A84,'Correspondance GFC OP@LE'!$I$9:$I$543)</f>
        <v>0</v>
      </c>
      <c r="G84" s="327" t="s">
        <v>781</v>
      </c>
    </row>
    <row r="85" customFormat="false" ht="15" hidden="false" customHeight="false" outlineLevel="0" collapsed="false">
      <c r="A85" s="330" t="s">
        <v>881</v>
      </c>
      <c r="B85" s="329" t="s">
        <v>173</v>
      </c>
      <c r="C85" s="326" t="str">
        <f aca="false">IF(E85&gt;F85,E85-F85,"")</f>
        <v/>
      </c>
      <c r="D85" s="326" t="str">
        <f aca="false">IF(F85&gt;E85,F85-E85,"")</f>
        <v/>
      </c>
      <c r="E85" s="326" t="n">
        <f aca="false">SUMIF('Correspondance GFC OP@LE'!$F$9:$F$543,A85,'Correspondance GFC OP@LE'!$H$9:$H$543)</f>
        <v>0</v>
      </c>
      <c r="F85" s="326" t="n">
        <f aca="false">SUMIF('Correspondance GFC OP@LE'!$F$9:$F$543,A85,'Correspondance GFC OP@LE'!$I$9:$I$543)</f>
        <v>0</v>
      </c>
      <c r="G85" s="327" t="s">
        <v>781</v>
      </c>
    </row>
    <row r="86" customFormat="false" ht="15" hidden="false" customHeight="false" outlineLevel="0" collapsed="false">
      <c r="A86" s="330" t="s">
        <v>882</v>
      </c>
      <c r="B86" s="329" t="s">
        <v>175</v>
      </c>
      <c r="C86" s="326" t="str">
        <f aca="false">IF(E86&gt;F86,E86-F86,"")</f>
        <v/>
      </c>
      <c r="D86" s="326" t="str">
        <f aca="false">IF(F86&gt;E86,F86-E86,"")</f>
        <v/>
      </c>
      <c r="E86" s="326" t="n">
        <f aca="false">SUMIF('Correspondance GFC OP@LE'!$F$9:$F$543,A86,'Correspondance GFC OP@LE'!$H$9:$H$543)</f>
        <v>0</v>
      </c>
      <c r="F86" s="326" t="n">
        <f aca="false">SUMIF('Correspondance GFC OP@LE'!$F$9:$F$543,A86,'Correspondance GFC OP@LE'!$I$9:$I$543)</f>
        <v>0</v>
      </c>
      <c r="G86" s="327" t="s">
        <v>781</v>
      </c>
    </row>
    <row r="87" customFormat="false" ht="15" hidden="false" customHeight="false" outlineLevel="0" collapsed="false">
      <c r="A87" s="330" t="s">
        <v>883</v>
      </c>
      <c r="B87" s="329" t="s">
        <v>177</v>
      </c>
      <c r="C87" s="326" t="str">
        <f aca="false">IF(E87&gt;F87,E87-F87,"")</f>
        <v/>
      </c>
      <c r="D87" s="326" t="str">
        <f aca="false">IF(F87&gt;E87,F87-E87,"")</f>
        <v/>
      </c>
      <c r="E87" s="326" t="n">
        <f aca="false">SUMIF('Correspondance GFC OP@LE'!$F$9:$F$543,A87,'Correspondance GFC OP@LE'!$H$9:$H$543)</f>
        <v>0</v>
      </c>
      <c r="F87" s="326" t="n">
        <f aca="false">SUMIF('Correspondance GFC OP@LE'!$F$9:$F$543,A87,'Correspondance GFC OP@LE'!$I$9:$I$543)</f>
        <v>0</v>
      </c>
      <c r="G87" s="327" t="s">
        <v>781</v>
      </c>
    </row>
    <row r="88" customFormat="false" ht="15" hidden="false" customHeight="false" outlineLevel="0" collapsed="false">
      <c r="A88" s="330" t="s">
        <v>884</v>
      </c>
      <c r="B88" s="329" t="s">
        <v>179</v>
      </c>
      <c r="C88" s="326" t="str">
        <f aca="false">IF(E88&gt;F88,E88-F88,"")</f>
        <v/>
      </c>
      <c r="D88" s="326" t="str">
        <f aca="false">IF(F88&gt;E88,F88-E88,"")</f>
        <v/>
      </c>
      <c r="E88" s="326" t="n">
        <f aca="false">SUMIF('Correspondance GFC OP@LE'!$F$9:$F$543,A88,'Correspondance GFC OP@LE'!$H$9:$H$543)</f>
        <v>0</v>
      </c>
      <c r="F88" s="326" t="n">
        <f aca="false">SUMIF('Correspondance GFC OP@LE'!$F$9:$F$543,A88,'Correspondance GFC OP@LE'!$I$9:$I$543)</f>
        <v>0</v>
      </c>
      <c r="G88" s="327" t="s">
        <v>781</v>
      </c>
    </row>
    <row r="89" customFormat="false" ht="15" hidden="false" customHeight="false" outlineLevel="0" collapsed="false">
      <c r="A89" s="330" t="s">
        <v>885</v>
      </c>
      <c r="B89" s="329" t="s">
        <v>181</v>
      </c>
      <c r="C89" s="326" t="str">
        <f aca="false">IF(E89&gt;F89,E89-F89,"")</f>
        <v/>
      </c>
      <c r="D89" s="326" t="str">
        <f aca="false">IF(F89&gt;E89,F89-E89,"")</f>
        <v/>
      </c>
      <c r="E89" s="326" t="n">
        <f aca="false">SUMIF('Correspondance GFC OP@LE'!$F$9:$F$543,A89,'Correspondance GFC OP@LE'!$H$9:$H$543)</f>
        <v>0</v>
      </c>
      <c r="F89" s="326" t="n">
        <f aca="false">SUMIF('Correspondance GFC OP@LE'!$F$9:$F$543,A89,'Correspondance GFC OP@LE'!$I$9:$I$543)</f>
        <v>0</v>
      </c>
      <c r="G89" s="327" t="s">
        <v>781</v>
      </c>
    </row>
    <row r="90" customFormat="false" ht="17.25" hidden="false" customHeight="true" outlineLevel="0" collapsed="false">
      <c r="A90" s="330" t="s">
        <v>886</v>
      </c>
      <c r="B90" s="329" t="s">
        <v>182</v>
      </c>
      <c r="C90" s="326" t="str">
        <f aca="false">IF(E90&gt;F90,E90-F90,"")</f>
        <v/>
      </c>
      <c r="D90" s="326" t="str">
        <f aca="false">IF(F90&gt;E90,F90-E90,"")</f>
        <v/>
      </c>
      <c r="E90" s="326" t="n">
        <f aca="false">SUMIF('Correspondance GFC OP@LE'!$F$9:$F$543,A90,'Correspondance GFC OP@LE'!$H$9:$H$543)</f>
        <v>0</v>
      </c>
      <c r="F90" s="326" t="n">
        <f aca="false">SUMIF('Correspondance GFC OP@LE'!$F$9:$F$543,A90,'Correspondance GFC OP@LE'!$I$9:$I$543)</f>
        <v>0</v>
      </c>
      <c r="G90" s="327" t="s">
        <v>781</v>
      </c>
    </row>
    <row r="91" customFormat="false" ht="15" hidden="false" customHeight="false" outlineLevel="0" collapsed="false">
      <c r="A91" s="330" t="s">
        <v>887</v>
      </c>
      <c r="B91" s="329" t="s">
        <v>184</v>
      </c>
      <c r="C91" s="326" t="str">
        <f aca="false">IF(E91&gt;F91,E91-F91,"")</f>
        <v/>
      </c>
      <c r="D91" s="326" t="str">
        <f aca="false">IF(F91&gt;E91,F91-E91,"")</f>
        <v/>
      </c>
      <c r="E91" s="326" t="n">
        <f aca="false">SUMIF('Correspondance GFC OP@LE'!$F$9:$F$543,A91,'Correspondance GFC OP@LE'!$H$9:$H$543)</f>
        <v>0</v>
      </c>
      <c r="F91" s="326" t="n">
        <f aca="false">SUMIF('Correspondance GFC OP@LE'!$F$9:$F$543,A91,'Correspondance GFC OP@LE'!$I$9:$I$543)</f>
        <v>0</v>
      </c>
      <c r="G91" s="327" t="s">
        <v>781</v>
      </c>
    </row>
    <row r="92" customFormat="false" ht="15" hidden="false" customHeight="false" outlineLevel="0" collapsed="false">
      <c r="A92" s="330" t="s">
        <v>888</v>
      </c>
      <c r="B92" s="329" t="s">
        <v>186</v>
      </c>
      <c r="C92" s="326" t="str">
        <f aca="false">IF(E92&gt;F92,E92-F92,"")</f>
        <v/>
      </c>
      <c r="D92" s="326" t="str">
        <f aca="false">IF(F92&gt;E92,F92-E92,"")</f>
        <v/>
      </c>
      <c r="E92" s="326" t="n">
        <f aca="false">SUMIF('Correspondance GFC OP@LE'!$F$9:$F$543,A92,'Correspondance GFC OP@LE'!$H$9:$H$543)</f>
        <v>0</v>
      </c>
      <c r="F92" s="326" t="n">
        <f aca="false">SUMIF('Correspondance GFC OP@LE'!$F$9:$F$543,A92,'Correspondance GFC OP@LE'!$I$9:$I$543)</f>
        <v>0</v>
      </c>
      <c r="G92" s="327" t="s">
        <v>781</v>
      </c>
    </row>
    <row r="93" customFormat="false" ht="30" hidden="false" customHeight="false" outlineLevel="0" collapsed="false">
      <c r="A93" s="330" t="s">
        <v>889</v>
      </c>
      <c r="B93" s="329" t="s">
        <v>188</v>
      </c>
      <c r="C93" s="326" t="str">
        <f aca="false">IF(E93&gt;F93,E93-F93,"")</f>
        <v/>
      </c>
      <c r="D93" s="326" t="str">
        <f aca="false">IF(F93&gt;E93,F93-E93,"")</f>
        <v/>
      </c>
      <c r="E93" s="326" t="n">
        <f aca="false">SUMIF('Correspondance GFC OP@LE'!$F$9:$F$543,A93,'Correspondance GFC OP@LE'!$H$9:$H$543)</f>
        <v>0</v>
      </c>
      <c r="F93" s="326" t="n">
        <f aca="false">SUMIF('Correspondance GFC OP@LE'!$F$9:$F$543,A93,'Correspondance GFC OP@LE'!$I$9:$I$543)</f>
        <v>0</v>
      </c>
      <c r="G93" s="327" t="s">
        <v>781</v>
      </c>
    </row>
    <row r="94" customFormat="false" ht="15" hidden="false" customHeight="false" outlineLevel="0" collapsed="false">
      <c r="A94" s="330" t="s">
        <v>890</v>
      </c>
      <c r="B94" s="329" t="s">
        <v>190</v>
      </c>
      <c r="C94" s="326" t="str">
        <f aca="false">IF(E94&gt;F94,E94-F94,"")</f>
        <v/>
      </c>
      <c r="D94" s="326" t="str">
        <f aca="false">IF(F94&gt;E94,F94-E94,"")</f>
        <v/>
      </c>
      <c r="E94" s="326" t="n">
        <f aca="false">SUMIF('Correspondance GFC OP@LE'!$F$9:$F$543,A94,'Correspondance GFC OP@LE'!$H$9:$H$543)</f>
        <v>0</v>
      </c>
      <c r="F94" s="326" t="n">
        <f aca="false">SUMIF('Correspondance GFC OP@LE'!$F$9:$F$543,A94,'Correspondance GFC OP@LE'!$I$9:$I$543)</f>
        <v>0</v>
      </c>
      <c r="G94" s="327" t="s">
        <v>781</v>
      </c>
    </row>
    <row r="95" customFormat="false" ht="15" hidden="false" customHeight="false" outlineLevel="0" collapsed="false">
      <c r="A95" s="330" t="s">
        <v>891</v>
      </c>
      <c r="B95" s="329" t="s">
        <v>192</v>
      </c>
      <c r="C95" s="326" t="str">
        <f aca="false">IF(E95&gt;F95,E95-F95,"")</f>
        <v/>
      </c>
      <c r="D95" s="326" t="str">
        <f aca="false">IF(F95&gt;E95,F95-E95,"")</f>
        <v/>
      </c>
      <c r="E95" s="326" t="n">
        <f aca="false">SUMIF('Correspondance GFC OP@LE'!$F$9:$F$543,A95,'Correspondance GFC OP@LE'!$H$9:$H$543)</f>
        <v>0</v>
      </c>
      <c r="F95" s="326" t="n">
        <f aca="false">SUMIF('Correspondance GFC OP@LE'!$F$9:$F$543,A95,'Correspondance GFC OP@LE'!$I$9:$I$543)</f>
        <v>0</v>
      </c>
      <c r="G95" s="327" t="s">
        <v>781</v>
      </c>
    </row>
    <row r="96" customFormat="false" ht="30" hidden="false" customHeight="false" outlineLevel="0" collapsed="false">
      <c r="A96" s="330" t="s">
        <v>892</v>
      </c>
      <c r="B96" s="329" t="s">
        <v>194</v>
      </c>
      <c r="C96" s="326" t="str">
        <f aca="false">IF(E96&gt;F96,E96-F96,"")</f>
        <v/>
      </c>
      <c r="D96" s="326" t="str">
        <f aca="false">IF(F96&gt;E96,F96-E96,"")</f>
        <v/>
      </c>
      <c r="E96" s="326" t="n">
        <f aca="false">SUMIF('Correspondance GFC OP@LE'!$F$9:$F$543,A96,'Correspondance GFC OP@LE'!$H$9:$H$543)</f>
        <v>0</v>
      </c>
      <c r="F96" s="326" t="n">
        <f aca="false">SUMIF('Correspondance GFC OP@LE'!$F$9:$F$543,A96,'Correspondance GFC OP@LE'!$I$9:$I$543)</f>
        <v>0</v>
      </c>
      <c r="G96" s="327" t="s">
        <v>781</v>
      </c>
    </row>
    <row r="97" customFormat="false" ht="15" hidden="false" customHeight="false" outlineLevel="0" collapsed="false">
      <c r="A97" s="330" t="s">
        <v>893</v>
      </c>
      <c r="B97" s="329" t="s">
        <v>196</v>
      </c>
      <c r="C97" s="326" t="str">
        <f aca="false">IF(E97&gt;F97,E97-F97,"")</f>
        <v/>
      </c>
      <c r="D97" s="326" t="str">
        <f aca="false">IF(F97&gt;E97,F97-E97,"")</f>
        <v/>
      </c>
      <c r="E97" s="326" t="n">
        <f aca="false">SUMIF('Correspondance GFC OP@LE'!$F$9:$F$543,A97,'Correspondance GFC OP@LE'!$H$9:$H$543)</f>
        <v>0</v>
      </c>
      <c r="F97" s="326" t="n">
        <f aca="false">SUMIF('Correspondance GFC OP@LE'!$F$9:$F$543,A97,'Correspondance GFC OP@LE'!$I$9:$I$543)</f>
        <v>0</v>
      </c>
      <c r="G97" s="327" t="s">
        <v>781</v>
      </c>
    </row>
    <row r="98" customFormat="false" ht="15" hidden="false" customHeight="false" outlineLevel="0" collapsed="false">
      <c r="A98" s="330" t="s">
        <v>894</v>
      </c>
      <c r="B98" s="329" t="s">
        <v>198</v>
      </c>
      <c r="C98" s="326" t="str">
        <f aca="false">IF(E98&gt;F98,E98-F98,"")</f>
        <v/>
      </c>
      <c r="D98" s="326" t="str">
        <f aca="false">IF(F98&gt;E98,F98-E98,"")</f>
        <v/>
      </c>
      <c r="E98" s="326" t="n">
        <f aca="false">SUMIF('Correspondance GFC OP@LE'!$F$9:$F$543,A98,'Correspondance GFC OP@LE'!$H$9:$H$543)</f>
        <v>0</v>
      </c>
      <c r="F98" s="326" t="n">
        <f aca="false">SUMIF('Correspondance GFC OP@LE'!$F$9:$F$543,A98,'Correspondance GFC OP@LE'!$I$9:$I$543)</f>
        <v>0</v>
      </c>
      <c r="G98" s="327" t="s">
        <v>781</v>
      </c>
    </row>
    <row r="99" customFormat="false" ht="30" hidden="false" customHeight="false" outlineLevel="0" collapsed="false">
      <c r="A99" s="330" t="s">
        <v>895</v>
      </c>
      <c r="B99" s="329" t="s">
        <v>200</v>
      </c>
      <c r="C99" s="326" t="str">
        <f aca="false">IF(E99&gt;F99,E99-F99,"")</f>
        <v/>
      </c>
      <c r="D99" s="326" t="str">
        <f aca="false">IF(F99&gt;E99,F99-E99,"")</f>
        <v/>
      </c>
      <c r="E99" s="326" t="n">
        <f aca="false">SUMIF('Correspondance GFC OP@LE'!$F$9:$F$543,A99,'Correspondance GFC OP@LE'!$H$9:$H$543)</f>
        <v>0</v>
      </c>
      <c r="F99" s="326" t="n">
        <f aca="false">SUMIF('Correspondance GFC OP@LE'!$F$9:$F$543,A99,'Correspondance GFC OP@LE'!$I$9:$I$543)</f>
        <v>0</v>
      </c>
      <c r="G99" s="327" t="s">
        <v>781</v>
      </c>
    </row>
    <row r="100" customFormat="false" ht="30" hidden="false" customHeight="false" outlineLevel="0" collapsed="false">
      <c r="A100" s="330" t="s">
        <v>896</v>
      </c>
      <c r="B100" s="329" t="s">
        <v>202</v>
      </c>
      <c r="C100" s="326" t="str">
        <f aca="false">IF(E100&gt;F100,E100-F100,"")</f>
        <v/>
      </c>
      <c r="D100" s="326" t="str">
        <f aca="false">IF(F100&gt;E100,F100-E100,"")</f>
        <v/>
      </c>
      <c r="E100" s="326" t="n">
        <f aca="false">SUMIF('Correspondance GFC OP@LE'!$F$9:$F$543,A100,'Correspondance GFC OP@LE'!$H$9:$H$543)</f>
        <v>0</v>
      </c>
      <c r="F100" s="326" t="n">
        <f aca="false">SUMIF('Correspondance GFC OP@LE'!$F$9:$F$543,A100,'Correspondance GFC OP@LE'!$I$9:$I$543)</f>
        <v>0</v>
      </c>
      <c r="G100" s="327" t="s">
        <v>781</v>
      </c>
    </row>
    <row r="101" customFormat="false" ht="30" hidden="false" customHeight="false" outlineLevel="0" collapsed="false">
      <c r="A101" s="330" t="s">
        <v>897</v>
      </c>
      <c r="B101" s="329" t="s">
        <v>204</v>
      </c>
      <c r="C101" s="326" t="str">
        <f aca="false">IF(E101&gt;F101,E101-F101,"")</f>
        <v/>
      </c>
      <c r="D101" s="326" t="str">
        <f aca="false">IF(F101&gt;E101,F101-E101,"")</f>
        <v/>
      </c>
      <c r="E101" s="326" t="n">
        <f aca="false">SUMIF('Correspondance GFC OP@LE'!$F$9:$F$543,A101,'Correspondance GFC OP@LE'!$H$9:$H$543)</f>
        <v>0</v>
      </c>
      <c r="F101" s="326" t="n">
        <f aca="false">SUMIF('Correspondance GFC OP@LE'!$F$9:$F$543,A101,'Correspondance GFC OP@LE'!$I$9:$I$543)</f>
        <v>0</v>
      </c>
      <c r="G101" s="327" t="s">
        <v>781</v>
      </c>
    </row>
    <row r="102" customFormat="false" ht="30" hidden="false" customHeight="false" outlineLevel="0" collapsed="false">
      <c r="A102" s="330" t="s">
        <v>898</v>
      </c>
      <c r="B102" s="329" t="s">
        <v>206</v>
      </c>
      <c r="C102" s="326" t="str">
        <f aca="false">IF(E102&gt;F102,E102-F102,"")</f>
        <v/>
      </c>
      <c r="D102" s="326" t="str">
        <f aca="false">IF(F102&gt;E102,F102-E102,"")</f>
        <v/>
      </c>
      <c r="E102" s="326" t="n">
        <f aca="false">SUMIF('Correspondance GFC OP@LE'!$F$9:$F$543,A102,'Correspondance GFC OP@LE'!$H$9:$H$543)</f>
        <v>0</v>
      </c>
      <c r="F102" s="326" t="n">
        <f aca="false">SUMIF('Correspondance GFC OP@LE'!$F$9:$F$543,A102,'Correspondance GFC OP@LE'!$I$9:$I$543)</f>
        <v>0</v>
      </c>
      <c r="G102" s="327" t="s">
        <v>781</v>
      </c>
    </row>
    <row r="103" customFormat="false" ht="15" hidden="false" customHeight="false" outlineLevel="0" collapsed="false">
      <c r="A103" s="330" t="s">
        <v>899</v>
      </c>
      <c r="B103" s="329" t="s">
        <v>208</v>
      </c>
      <c r="C103" s="326" t="str">
        <f aca="false">IF(E103&gt;F103,E103-F103,"")</f>
        <v/>
      </c>
      <c r="D103" s="326" t="str">
        <f aca="false">IF(F103&gt;E103,F103-E103,"")</f>
        <v/>
      </c>
      <c r="E103" s="326" t="n">
        <f aca="false">SUMIF('Correspondance GFC OP@LE'!$F$9:$F$543,A103,'Correspondance GFC OP@LE'!$H$9:$H$543)</f>
        <v>0</v>
      </c>
      <c r="F103" s="326" t="n">
        <f aca="false">SUMIF('Correspondance GFC OP@LE'!$F$9:$F$543,A103,'Correspondance GFC OP@LE'!$I$9:$I$543)</f>
        <v>0</v>
      </c>
      <c r="G103" s="327" t="s">
        <v>781</v>
      </c>
    </row>
    <row r="104" customFormat="false" ht="15" hidden="false" customHeight="false" outlineLevel="0" collapsed="false">
      <c r="A104" s="330" t="s">
        <v>900</v>
      </c>
      <c r="B104" s="329" t="s">
        <v>209</v>
      </c>
      <c r="C104" s="326" t="str">
        <f aca="false">IF(E104&gt;F104,E104-F104,"")</f>
        <v/>
      </c>
      <c r="D104" s="326" t="str">
        <f aca="false">IF(F104&gt;E104,F104-E104,"")</f>
        <v/>
      </c>
      <c r="E104" s="326" t="n">
        <f aca="false">SUMIF('Correspondance GFC OP@LE'!$F$9:$F$543,A104,'Correspondance GFC OP@LE'!$H$9:$H$543)</f>
        <v>0</v>
      </c>
      <c r="F104" s="326" t="n">
        <f aca="false">SUMIF('Correspondance GFC OP@LE'!$F$9:$F$543,A104,'Correspondance GFC OP@LE'!$I$9:$I$543)</f>
        <v>0</v>
      </c>
      <c r="G104" s="327" t="s">
        <v>833</v>
      </c>
    </row>
    <row r="105" customFormat="false" ht="15" hidden="false" customHeight="false" outlineLevel="0" collapsed="false">
      <c r="A105" s="330" t="s">
        <v>901</v>
      </c>
      <c r="B105" s="329" t="s">
        <v>210</v>
      </c>
      <c r="C105" s="326" t="str">
        <f aca="false">IF(E105&gt;F105,E105-F105,"")</f>
        <v/>
      </c>
      <c r="D105" s="326" t="str">
        <f aca="false">IF(F105&gt;E105,F105-E105,"")</f>
        <v/>
      </c>
      <c r="E105" s="326" t="n">
        <f aca="false">SUMIF('Correspondance GFC OP@LE'!$F$9:$F$543,A105,'Correspondance GFC OP@LE'!$H$9:$H$543)</f>
        <v>0</v>
      </c>
      <c r="F105" s="326" t="n">
        <f aca="false">SUMIF('Correspondance GFC OP@LE'!$F$9:$F$543,A105,'Correspondance GFC OP@LE'!$I$9:$I$543)</f>
        <v>0</v>
      </c>
      <c r="G105" s="327" t="s">
        <v>833</v>
      </c>
    </row>
    <row r="106" customFormat="false" ht="15" hidden="false" customHeight="false" outlineLevel="0" collapsed="false">
      <c r="A106" s="330" t="s">
        <v>902</v>
      </c>
      <c r="B106" s="329" t="s">
        <v>212</v>
      </c>
      <c r="C106" s="326" t="str">
        <f aca="false">IF(E106&gt;F106,E106-F106,"")</f>
        <v/>
      </c>
      <c r="D106" s="326" t="str">
        <f aca="false">IF(F106&gt;E106,F106-E106,"")</f>
        <v/>
      </c>
      <c r="E106" s="326" t="n">
        <f aca="false">SUMIF('Correspondance GFC OP@LE'!$F$9:$F$543,A106,'Correspondance GFC OP@LE'!$H$9:$H$543)</f>
        <v>0</v>
      </c>
      <c r="F106" s="326" t="n">
        <f aca="false">SUMIF('Correspondance GFC OP@LE'!$F$9:$F$543,A106,'Correspondance GFC OP@LE'!$I$9:$I$543)</f>
        <v>0</v>
      </c>
      <c r="G106" s="327" t="s">
        <v>833</v>
      </c>
    </row>
    <row r="107" customFormat="false" ht="30" hidden="false" customHeight="false" outlineLevel="0" collapsed="false">
      <c r="A107" s="330" t="s">
        <v>903</v>
      </c>
      <c r="B107" s="329" t="s">
        <v>213</v>
      </c>
      <c r="C107" s="326" t="str">
        <f aca="false">IF(E107&gt;F107,E107-F107,"")</f>
        <v/>
      </c>
      <c r="D107" s="326" t="str">
        <f aca="false">IF(F107&gt;E107,F107-E107,"")</f>
        <v/>
      </c>
      <c r="E107" s="326" t="n">
        <f aca="false">SUMIF('Correspondance GFC OP@LE'!$F$9:$F$543,A107,'Correspondance GFC OP@LE'!$H$9:$H$543)</f>
        <v>0</v>
      </c>
      <c r="F107" s="326" t="n">
        <f aca="false">SUMIF('Correspondance GFC OP@LE'!$F$9:$F$543,A107,'Correspondance GFC OP@LE'!$I$9:$I$543)</f>
        <v>0</v>
      </c>
      <c r="G107" s="327" t="s">
        <v>833</v>
      </c>
    </row>
    <row r="108" customFormat="false" ht="15" hidden="false" customHeight="false" outlineLevel="0" collapsed="false">
      <c r="A108" s="330" t="s">
        <v>904</v>
      </c>
      <c r="B108" s="329" t="s">
        <v>215</v>
      </c>
      <c r="C108" s="326" t="str">
        <f aca="false">IF(E108&gt;F108,E108-F108,"")</f>
        <v/>
      </c>
      <c r="D108" s="326" t="str">
        <f aca="false">IF(F108&gt;E108,F108-E108,"")</f>
        <v/>
      </c>
      <c r="E108" s="326" t="n">
        <f aca="false">SUMIF('Correspondance GFC OP@LE'!$F$9:$F$543,A108,'Correspondance GFC OP@LE'!$H$9:$H$543)</f>
        <v>0</v>
      </c>
      <c r="F108" s="326" t="n">
        <f aca="false">SUMIF('Correspondance GFC OP@LE'!$F$9:$F$543,A108,'Correspondance GFC OP@LE'!$I$9:$I$543)</f>
        <v>0</v>
      </c>
      <c r="G108" s="327" t="s">
        <v>833</v>
      </c>
    </row>
    <row r="109" customFormat="false" ht="15" hidden="false" customHeight="false" outlineLevel="0" collapsed="false">
      <c r="A109" s="330" t="s">
        <v>905</v>
      </c>
      <c r="B109" s="329" t="s">
        <v>216</v>
      </c>
      <c r="C109" s="332" t="str">
        <f aca="false">IF(E109&gt;F109,E109-F109,"")</f>
        <v/>
      </c>
      <c r="D109" s="332" t="str">
        <f aca="false">IF(F109&gt;E109,F109-E109,"")</f>
        <v/>
      </c>
      <c r="E109" s="326" t="n">
        <f aca="false">SUMIF('Correspondance GFC OP@LE'!$F$9:$F$543,A109,'Correspondance GFC OP@LE'!$H$9:$H$543)</f>
        <v>0</v>
      </c>
      <c r="F109" s="326" t="n">
        <f aca="false">SUMIF('Correspondance GFC OP@LE'!$F$9:$F$543,A109,'Correspondance GFC OP@LE'!$I$9:$I$543)</f>
        <v>0</v>
      </c>
      <c r="G109" s="327" t="s">
        <v>906</v>
      </c>
    </row>
    <row r="110" customFormat="false" ht="15" hidden="false" customHeight="false" outlineLevel="0" collapsed="false">
      <c r="A110" s="330" t="s">
        <v>907</v>
      </c>
      <c r="B110" s="329" t="s">
        <v>219</v>
      </c>
      <c r="C110" s="326" t="str">
        <f aca="false">IF(E110&gt;F110,E110-F110,"")</f>
        <v/>
      </c>
      <c r="D110" s="326" t="str">
        <f aca="false">IF(F110&gt;E110,F110-E110,"")</f>
        <v/>
      </c>
      <c r="E110" s="326" t="n">
        <f aca="false">SUMIF('Correspondance GFC OP@LE'!$F$9:$F$543,A110,'Correspondance GFC OP@LE'!$H$9:$H$543)</f>
        <v>0</v>
      </c>
      <c r="F110" s="326" t="n">
        <f aca="false">SUMIF('Correspondance GFC OP@LE'!$F$9:$F$543,A110,'Correspondance GFC OP@LE'!$I$9:$I$543)</f>
        <v>0</v>
      </c>
      <c r="G110" s="327" t="s">
        <v>833</v>
      </c>
    </row>
    <row r="111" customFormat="false" ht="15" hidden="false" customHeight="false" outlineLevel="0" collapsed="false">
      <c r="A111" s="330" t="s">
        <v>908</v>
      </c>
      <c r="B111" s="329" t="s">
        <v>222</v>
      </c>
      <c r="C111" s="326" t="str">
        <f aca="false">IF(E111&gt;F111,E111-F111,"")</f>
        <v/>
      </c>
      <c r="D111" s="326" t="str">
        <f aca="false">IF(F111&gt;E111,F111-E111,"")</f>
        <v/>
      </c>
      <c r="E111" s="326" t="n">
        <f aca="false">SUMIF('Correspondance GFC OP@LE'!$F$9:$F$543,A111,'Correspondance GFC OP@LE'!$H$9:$H$543)</f>
        <v>0</v>
      </c>
      <c r="F111" s="326" t="n">
        <f aca="false">SUMIF('Correspondance GFC OP@LE'!$F$9:$F$543,A111,'Correspondance GFC OP@LE'!$I$9:$I$543)</f>
        <v>0</v>
      </c>
      <c r="G111" s="327" t="s">
        <v>833</v>
      </c>
    </row>
    <row r="112" customFormat="false" ht="30" hidden="false" customHeight="false" outlineLevel="0" collapsed="false">
      <c r="A112" s="330" t="s">
        <v>909</v>
      </c>
      <c r="B112" s="329" t="s">
        <v>223</v>
      </c>
      <c r="C112" s="326" t="str">
        <f aca="false">IF(E112&gt;F112,E112-F112,"")</f>
        <v/>
      </c>
      <c r="D112" s="326" t="str">
        <f aca="false">IF(F112&gt;E112,F112-E112,"")</f>
        <v/>
      </c>
      <c r="E112" s="326" t="n">
        <f aca="false">SUMIF('Correspondance GFC OP@LE'!$F$9:$F$543,A112,'Correspondance GFC OP@LE'!$H$9:$H$543)</f>
        <v>0</v>
      </c>
      <c r="F112" s="326" t="n">
        <f aca="false">SUMIF('Correspondance GFC OP@LE'!$F$9:$F$543,A112,'Correspondance GFC OP@LE'!$I$9:$I$543)</f>
        <v>0</v>
      </c>
      <c r="G112" s="327" t="s">
        <v>833</v>
      </c>
    </row>
    <row r="113" customFormat="false" ht="30" hidden="false" customHeight="false" outlineLevel="0" collapsed="false">
      <c r="A113" s="330" t="s">
        <v>910</v>
      </c>
      <c r="B113" s="329" t="s">
        <v>225</v>
      </c>
      <c r="C113" s="326" t="str">
        <f aca="false">IF(E113&gt;F113,E113-F113,"")</f>
        <v/>
      </c>
      <c r="D113" s="326" t="str">
        <f aca="false">IF(F113&gt;E113,F113-E113,"")</f>
        <v/>
      </c>
      <c r="E113" s="326" t="n">
        <f aca="false">SUMIF('Correspondance GFC OP@LE'!$F$9:$F$543,A113,'Correspondance GFC OP@LE'!$H$9:$H$543)</f>
        <v>0</v>
      </c>
      <c r="F113" s="326" t="n">
        <f aca="false">SUMIF('Correspondance GFC OP@LE'!$F$9:$F$543,A113,'Correspondance GFC OP@LE'!$I$9:$I$543)</f>
        <v>0</v>
      </c>
      <c r="G113" s="327" t="s">
        <v>833</v>
      </c>
    </row>
    <row r="114" customFormat="false" ht="15" hidden="false" customHeight="false" outlineLevel="0" collapsed="false">
      <c r="A114" s="330" t="s">
        <v>911</v>
      </c>
      <c r="B114" s="329" t="s">
        <v>228</v>
      </c>
      <c r="C114" s="326" t="str">
        <f aca="false">IF(E114&gt;F114,E114-F114,"")</f>
        <v/>
      </c>
      <c r="D114" s="326" t="str">
        <f aca="false">IF(F114&gt;E114,F114-E114,"")</f>
        <v/>
      </c>
      <c r="E114" s="326" t="n">
        <f aca="false">SUMIF('Correspondance GFC OP@LE'!$F$9:$F$543,A114,'Correspondance GFC OP@LE'!$H$9:$H$543)</f>
        <v>0</v>
      </c>
      <c r="F114" s="326" t="n">
        <f aca="false">SUMIF('Correspondance GFC OP@LE'!$F$9:$F$543,A114,'Correspondance GFC OP@LE'!$I$9:$I$543)</f>
        <v>0</v>
      </c>
      <c r="G114" s="327" t="s">
        <v>833</v>
      </c>
    </row>
    <row r="115" customFormat="false" ht="15" hidden="false" customHeight="false" outlineLevel="0" collapsed="false">
      <c r="A115" s="330" t="s">
        <v>912</v>
      </c>
      <c r="B115" s="329" t="s">
        <v>233</v>
      </c>
      <c r="C115" s="326" t="str">
        <f aca="false">IF(E115&gt;F115,E115-F115,"")</f>
        <v/>
      </c>
      <c r="D115" s="326" t="str">
        <f aca="false">IF(F115&gt;E115,F115-E115,"")</f>
        <v/>
      </c>
      <c r="E115" s="326" t="n">
        <f aca="false">SUMIF('Correspondance GFC OP@LE'!$F$9:$F$543,A115,'Correspondance GFC OP@LE'!$H$9:$H$543)</f>
        <v>0</v>
      </c>
      <c r="F115" s="326" t="n">
        <f aca="false">SUMIF('Correspondance GFC OP@LE'!$F$9:$F$543,A115,'Correspondance GFC OP@LE'!$I$9:$I$543)</f>
        <v>0</v>
      </c>
      <c r="G115" s="327" t="s">
        <v>833</v>
      </c>
    </row>
    <row r="116" customFormat="false" ht="15" hidden="false" customHeight="false" outlineLevel="0" collapsed="false">
      <c r="A116" s="330" t="s">
        <v>913</v>
      </c>
      <c r="B116" s="329" t="s">
        <v>236</v>
      </c>
      <c r="C116" s="326" t="str">
        <f aca="false">IF(E116&gt;F116,E116-F116,"")</f>
        <v/>
      </c>
      <c r="D116" s="326" t="str">
        <f aca="false">IF(F116&gt;E116,F116-E116,"")</f>
        <v/>
      </c>
      <c r="E116" s="326" t="n">
        <f aca="false">SUMIF('Correspondance GFC OP@LE'!$F$9:$F$543,A116,'Correspondance GFC OP@LE'!$H$9:$H$543)</f>
        <v>0</v>
      </c>
      <c r="F116" s="326" t="n">
        <f aca="false">SUMIF('Correspondance GFC OP@LE'!$F$9:$F$543,A116,'Correspondance GFC OP@LE'!$I$9:$I$543)</f>
        <v>0</v>
      </c>
      <c r="G116" s="327" t="s">
        <v>833</v>
      </c>
    </row>
    <row r="117" customFormat="false" ht="15" hidden="false" customHeight="false" outlineLevel="0" collapsed="false">
      <c r="A117" s="330" t="s">
        <v>914</v>
      </c>
      <c r="B117" s="329" t="s">
        <v>237</v>
      </c>
      <c r="C117" s="326" t="str">
        <f aca="false">IF(E117&gt;F117,E117-F117,"")</f>
        <v/>
      </c>
      <c r="D117" s="326" t="str">
        <f aca="false">IF(F117&gt;E117,F117-E117,"")</f>
        <v/>
      </c>
      <c r="E117" s="326" t="n">
        <f aca="false">SUMIF('Correspondance GFC OP@LE'!$F$9:$F$543,A117,'Correspondance GFC OP@LE'!$H$9:$H$543)</f>
        <v>0</v>
      </c>
      <c r="F117" s="326" t="n">
        <f aca="false">SUMIF('Correspondance GFC OP@LE'!$F$9:$F$543,A117,'Correspondance GFC OP@LE'!$I$9:$I$543)</f>
        <v>0</v>
      </c>
      <c r="G117" s="327" t="s">
        <v>833</v>
      </c>
    </row>
    <row r="118" customFormat="false" ht="15" hidden="false" customHeight="false" outlineLevel="0" collapsed="false">
      <c r="A118" s="330" t="s">
        <v>915</v>
      </c>
      <c r="B118" s="329" t="s">
        <v>242</v>
      </c>
      <c r="C118" s="326" t="str">
        <f aca="false">IF(E118&gt;F118,E118-F118,"")</f>
        <v/>
      </c>
      <c r="D118" s="326" t="str">
        <f aca="false">IF(F118&gt;E118,F118-E118,"")</f>
        <v/>
      </c>
      <c r="E118" s="326" t="n">
        <f aca="false">SUMIF('Correspondance GFC OP@LE'!$F$9:$F$543,A118,'Correspondance GFC OP@LE'!$H$9:$H$543)</f>
        <v>0</v>
      </c>
      <c r="F118" s="326" t="n">
        <f aca="false">SUMIF('Correspondance GFC OP@LE'!$F$9:$F$543,A118,'Correspondance GFC OP@LE'!$I$9:$I$543)</f>
        <v>0</v>
      </c>
      <c r="G118" s="327" t="s">
        <v>833</v>
      </c>
    </row>
    <row r="119" customFormat="false" ht="30" hidden="false" customHeight="false" outlineLevel="0" collapsed="false">
      <c r="A119" s="330" t="s">
        <v>916</v>
      </c>
      <c r="B119" s="329" t="s">
        <v>244</v>
      </c>
      <c r="C119" s="332" t="str">
        <f aca="false">IF(E119&gt;F119,E119-F119,"")</f>
        <v/>
      </c>
      <c r="D119" s="332" t="str">
        <f aca="false">IF(F119&gt;E119,F119-E119,"")</f>
        <v/>
      </c>
      <c r="E119" s="326" t="n">
        <f aca="false">SUMIF('Correspondance GFC OP@LE'!$F$9:$F$543,A119,'Correspondance GFC OP@LE'!$H$9:$H$543)</f>
        <v>0</v>
      </c>
      <c r="F119" s="326" t="n">
        <f aca="false">SUMIF('Correspondance GFC OP@LE'!$F$9:$F$543,A119,'Correspondance GFC OP@LE'!$I$9:$I$543)</f>
        <v>0</v>
      </c>
      <c r="G119" s="327" t="s">
        <v>906</v>
      </c>
    </row>
    <row r="120" customFormat="false" ht="15" hidden="false" customHeight="false" outlineLevel="0" collapsed="false">
      <c r="A120" s="330" t="s">
        <v>917</v>
      </c>
      <c r="B120" s="329" t="s">
        <v>246</v>
      </c>
      <c r="C120" s="332" t="str">
        <f aca="false">IF(E120&gt;F120,E120-F120,"")</f>
        <v/>
      </c>
      <c r="D120" s="332" t="str">
        <f aca="false">IF(F120&gt;E120,F120-E120,"")</f>
        <v/>
      </c>
      <c r="E120" s="326" t="n">
        <f aca="false">SUMIF('Correspondance GFC OP@LE'!$F$9:$F$543,A120,'Correspondance GFC OP@LE'!$H$9:$H$543)</f>
        <v>0</v>
      </c>
      <c r="F120" s="326" t="n">
        <f aca="false">SUMIF('Correspondance GFC OP@LE'!$F$9:$F$543,A120,'Correspondance GFC OP@LE'!$I$9:$I$543)</f>
        <v>0</v>
      </c>
      <c r="G120" s="327" t="s">
        <v>906</v>
      </c>
    </row>
    <row r="121" customFormat="false" ht="15" hidden="false" customHeight="false" outlineLevel="0" collapsed="false">
      <c r="A121" s="330" t="s">
        <v>918</v>
      </c>
      <c r="B121" s="329" t="s">
        <v>248</v>
      </c>
      <c r="C121" s="326" t="str">
        <f aca="false">IF(E121&gt;F121,E121-F121,"")</f>
        <v/>
      </c>
      <c r="D121" s="326" t="str">
        <f aca="false">IF(F121&gt;E121,F121-E121,"")</f>
        <v/>
      </c>
      <c r="E121" s="326" t="n">
        <f aca="false">SUMIF('Correspondance GFC OP@LE'!$F$9:$F$543,A121,'Correspondance GFC OP@LE'!$H$9:$H$543)</f>
        <v>0</v>
      </c>
      <c r="F121" s="326" t="n">
        <f aca="false">SUMIF('Correspondance GFC OP@LE'!$F$9:$F$543,A121,'Correspondance GFC OP@LE'!$I$9:$I$543)</f>
        <v>0</v>
      </c>
      <c r="G121" s="327" t="s">
        <v>833</v>
      </c>
    </row>
    <row r="122" customFormat="false" ht="15" hidden="false" customHeight="false" outlineLevel="0" collapsed="false">
      <c r="A122" s="330" t="s">
        <v>919</v>
      </c>
      <c r="B122" s="329" t="s">
        <v>249</v>
      </c>
      <c r="C122" s="326" t="str">
        <f aca="false">IF(E122&gt;F122,E122-F122,"")</f>
        <v/>
      </c>
      <c r="D122" s="326" t="str">
        <f aca="false">IF(F122&gt;E122,F122-E122,"")</f>
        <v/>
      </c>
      <c r="E122" s="326" t="n">
        <f aca="false">SUMIF('Correspondance GFC OP@LE'!$F$9:$F$543,A122,'Correspondance GFC OP@LE'!$H$9:$H$543)</f>
        <v>0</v>
      </c>
      <c r="F122" s="326" t="n">
        <f aca="false">SUMIF('Correspondance GFC OP@LE'!$F$9:$F$543,A122,'Correspondance GFC OP@LE'!$I$9:$I$543)</f>
        <v>0</v>
      </c>
      <c r="G122" s="327" t="s">
        <v>833</v>
      </c>
    </row>
    <row r="123" customFormat="false" ht="15" hidden="false" customHeight="false" outlineLevel="0" collapsed="false">
      <c r="A123" s="330" t="s">
        <v>920</v>
      </c>
      <c r="B123" s="329" t="s">
        <v>240</v>
      </c>
      <c r="C123" s="326" t="str">
        <f aca="false">IF(E123&gt;F123,E123-F123,"")</f>
        <v/>
      </c>
      <c r="D123" s="326" t="str">
        <f aca="false">IF(F123&gt;E123,F123-E123,"")</f>
        <v/>
      </c>
      <c r="E123" s="326" t="n">
        <f aca="false">SUMIF('Correspondance GFC OP@LE'!$F$9:$F$543,A123,'Correspondance GFC OP@LE'!$H$9:$H$543)</f>
        <v>0</v>
      </c>
      <c r="F123" s="326" t="n">
        <f aca="false">SUMIF('Correspondance GFC OP@LE'!$F$9:$F$543,A123,'Correspondance GFC OP@LE'!$I$9:$I$543)</f>
        <v>0</v>
      </c>
      <c r="G123" s="327" t="s">
        <v>833</v>
      </c>
    </row>
    <row r="124" customFormat="false" ht="15" hidden="false" customHeight="false" outlineLevel="0" collapsed="false">
      <c r="A124" s="330" t="s">
        <v>921</v>
      </c>
      <c r="B124" s="329" t="s">
        <v>251</v>
      </c>
      <c r="C124" s="326" t="str">
        <f aca="false">IF(E124&gt;F124,E124-F124,"")</f>
        <v/>
      </c>
      <c r="D124" s="326" t="str">
        <f aca="false">IF(F124&gt;E124,F124-E124,"")</f>
        <v/>
      </c>
      <c r="E124" s="326" t="n">
        <f aca="false">SUMIF('Correspondance GFC OP@LE'!$F$9:$F$543,A124,'Correspondance GFC OP@LE'!$H$9:$H$543)</f>
        <v>0</v>
      </c>
      <c r="F124" s="326" t="n">
        <f aca="false">SUMIF('Correspondance GFC OP@LE'!$F$9:$F$543,A124,'Correspondance GFC OP@LE'!$I$9:$I$543)</f>
        <v>0</v>
      </c>
      <c r="G124" s="327" t="s">
        <v>833</v>
      </c>
    </row>
    <row r="125" customFormat="false" ht="15" hidden="false" customHeight="false" outlineLevel="0" collapsed="false">
      <c r="A125" s="330" t="s">
        <v>922</v>
      </c>
      <c r="B125" s="329" t="s">
        <v>253</v>
      </c>
      <c r="C125" s="326" t="str">
        <f aca="false">IF(E125&gt;F125,E125-F125,"")</f>
        <v/>
      </c>
      <c r="D125" s="326" t="str">
        <f aca="false">IF(F125&gt;E125,F125-E125,"")</f>
        <v/>
      </c>
      <c r="E125" s="326" t="n">
        <f aca="false">SUMIF('Correspondance GFC OP@LE'!$F$9:$F$543,A125,'Correspondance GFC OP@LE'!$H$9:$H$543)</f>
        <v>0</v>
      </c>
      <c r="F125" s="326" t="n">
        <f aca="false">SUMIF('Correspondance GFC OP@LE'!$F$9:$F$543,A125,'Correspondance GFC OP@LE'!$I$9:$I$543)</f>
        <v>0</v>
      </c>
      <c r="G125" s="327" t="s">
        <v>833</v>
      </c>
    </row>
    <row r="126" customFormat="false" ht="15" hidden="false" customHeight="false" outlineLevel="0" collapsed="false">
      <c r="A126" s="330" t="s">
        <v>923</v>
      </c>
      <c r="B126" s="329" t="s">
        <v>255</v>
      </c>
      <c r="C126" s="326" t="str">
        <f aca="false">IF(E126&gt;F126,E126-F126,"")</f>
        <v/>
      </c>
      <c r="D126" s="326" t="str">
        <f aca="false">IF(F126&gt;E126,F126-E126,"")</f>
        <v/>
      </c>
      <c r="E126" s="326" t="n">
        <f aca="false">SUMIF('Correspondance GFC OP@LE'!$F$9:$F$543,A126,'Correspondance GFC OP@LE'!$H$9:$H$543)</f>
        <v>0</v>
      </c>
      <c r="F126" s="326" t="n">
        <f aca="false">SUMIF('Correspondance GFC OP@LE'!$F$9:$F$543,A126,'Correspondance GFC OP@LE'!$I$9:$I$543)</f>
        <v>0</v>
      </c>
      <c r="G126" s="327" t="s">
        <v>833</v>
      </c>
    </row>
    <row r="127" customFormat="false" ht="15" hidden="false" customHeight="false" outlineLevel="0" collapsed="false">
      <c r="A127" s="330" t="s">
        <v>924</v>
      </c>
      <c r="B127" s="329" t="s">
        <v>257</v>
      </c>
      <c r="C127" s="326" t="str">
        <f aca="false">IF(E127&gt;F127,E127-F127,"")</f>
        <v/>
      </c>
      <c r="D127" s="326" t="str">
        <f aca="false">IF(F127&gt;E127,F127-E127,"")</f>
        <v/>
      </c>
      <c r="E127" s="326" t="n">
        <f aca="false">SUMIF('Correspondance GFC OP@LE'!$F$9:$F$543,A127,'Correspondance GFC OP@LE'!$H$9:$H$543)</f>
        <v>0</v>
      </c>
      <c r="F127" s="326" t="n">
        <f aca="false">SUMIF('Correspondance GFC OP@LE'!$F$9:$F$543,A127,'Correspondance GFC OP@LE'!$I$9:$I$543)</f>
        <v>0</v>
      </c>
      <c r="G127" s="327" t="s">
        <v>833</v>
      </c>
    </row>
    <row r="128" customFormat="false" ht="15" hidden="false" customHeight="false" outlineLevel="0" collapsed="false">
      <c r="A128" s="330" t="s">
        <v>925</v>
      </c>
      <c r="B128" s="329" t="s">
        <v>259</v>
      </c>
      <c r="C128" s="326" t="str">
        <f aca="false">IF(E128&gt;F128,E128-F128,"")</f>
        <v/>
      </c>
      <c r="D128" s="326" t="str">
        <f aca="false">IF(F128&gt;E128,F128-E128,"")</f>
        <v/>
      </c>
      <c r="E128" s="326" t="n">
        <f aca="false">SUMIF('Correspondance GFC OP@LE'!$F$9:$F$543,A128,'Correspondance GFC OP@LE'!$H$9:$H$543)</f>
        <v>0</v>
      </c>
      <c r="F128" s="326" t="n">
        <f aca="false">SUMIF('Correspondance GFC OP@LE'!$F$9:$F$543,A128,'Correspondance GFC OP@LE'!$I$9:$I$543)</f>
        <v>0</v>
      </c>
      <c r="G128" s="327" t="s">
        <v>833</v>
      </c>
    </row>
    <row r="129" customFormat="false" ht="30" hidden="false" customHeight="false" outlineLevel="0" collapsed="false">
      <c r="A129" s="330" t="s">
        <v>926</v>
      </c>
      <c r="B129" s="329" t="s">
        <v>261</v>
      </c>
      <c r="C129" s="326" t="str">
        <f aca="false">IF(E129&gt;F129,E129-F129,"")</f>
        <v/>
      </c>
      <c r="D129" s="326" t="str">
        <f aca="false">IF(F129&gt;E129,F129-E129,"")</f>
        <v/>
      </c>
      <c r="E129" s="326" t="n">
        <f aca="false">SUMIF('Correspondance GFC OP@LE'!$F$9:$F$543,A129,'Correspondance GFC OP@LE'!$H$9:$H$543)</f>
        <v>0</v>
      </c>
      <c r="F129" s="326" t="n">
        <f aca="false">SUMIF('Correspondance GFC OP@LE'!$F$9:$F$543,A129,'Correspondance GFC OP@LE'!$I$9:$I$543)</f>
        <v>0</v>
      </c>
      <c r="G129" s="327" t="s">
        <v>833</v>
      </c>
    </row>
    <row r="130" customFormat="false" ht="30" hidden="false" customHeight="false" outlineLevel="0" collapsed="false">
      <c r="A130" s="330" t="s">
        <v>927</v>
      </c>
      <c r="B130" s="329" t="s">
        <v>263</v>
      </c>
      <c r="C130" s="326" t="str">
        <f aca="false">IF(E130&gt;F130,E130-F130,"")</f>
        <v/>
      </c>
      <c r="D130" s="326" t="str">
        <f aca="false">IF(F130&gt;E130,F130-E130,"")</f>
        <v/>
      </c>
      <c r="E130" s="326" t="n">
        <f aca="false">SUMIF('Correspondance GFC OP@LE'!$F$9:$F$543,A130,'Correspondance GFC OP@LE'!$H$9:$H$543)</f>
        <v>0</v>
      </c>
      <c r="F130" s="326" t="n">
        <f aca="false">SUMIF('Correspondance GFC OP@LE'!$F$9:$F$543,A130,'Correspondance GFC OP@LE'!$I$9:$I$543)</f>
        <v>0</v>
      </c>
      <c r="G130" s="327" t="s">
        <v>833</v>
      </c>
    </row>
    <row r="131" customFormat="false" ht="30" hidden="false" customHeight="false" outlineLevel="0" collapsed="false">
      <c r="A131" s="330" t="s">
        <v>928</v>
      </c>
      <c r="B131" s="329" t="s">
        <v>265</v>
      </c>
      <c r="C131" s="326" t="str">
        <f aca="false">IF(E131&gt;F131,E131-F131,"")</f>
        <v/>
      </c>
      <c r="D131" s="326" t="str">
        <f aca="false">IF(F131&gt;E131,F131-E131,"")</f>
        <v/>
      </c>
      <c r="E131" s="326" t="n">
        <f aca="false">SUMIF('Correspondance GFC OP@LE'!$F$9:$F$543,A131,'Correspondance GFC OP@LE'!$H$9:$H$543)</f>
        <v>0</v>
      </c>
      <c r="F131" s="326" t="n">
        <f aca="false">SUMIF('Correspondance GFC OP@LE'!$F$9:$F$543,A131,'Correspondance GFC OP@LE'!$I$9:$I$543)</f>
        <v>0</v>
      </c>
      <c r="G131" s="327" t="s">
        <v>833</v>
      </c>
    </row>
    <row r="132" customFormat="false" ht="15" hidden="false" customHeight="false" outlineLevel="0" collapsed="false">
      <c r="A132" s="330" t="s">
        <v>929</v>
      </c>
      <c r="B132" s="329" t="s">
        <v>267</v>
      </c>
      <c r="C132" s="326" t="str">
        <f aca="false">IF(E132&gt;F132,E132-F132,"")</f>
        <v/>
      </c>
      <c r="D132" s="326" t="str">
        <f aca="false">IF(F132&gt;E132,F132-E132,"")</f>
        <v/>
      </c>
      <c r="E132" s="326" t="n">
        <f aca="false">SUMIF('Correspondance GFC OP@LE'!$F$9:$F$543,A132,'Correspondance GFC OP@LE'!$H$9:$H$543)</f>
        <v>0</v>
      </c>
      <c r="F132" s="326" t="n">
        <f aca="false">SUMIF('Correspondance GFC OP@LE'!$F$9:$F$543,A132,'Correspondance GFC OP@LE'!$I$9:$I$543)</f>
        <v>0</v>
      </c>
      <c r="G132" s="327" t="s">
        <v>833</v>
      </c>
    </row>
    <row r="133" customFormat="false" ht="15" hidden="false" customHeight="false" outlineLevel="0" collapsed="false">
      <c r="A133" s="330" t="s">
        <v>930</v>
      </c>
      <c r="B133" s="329" t="s">
        <v>268</v>
      </c>
      <c r="C133" s="326" t="str">
        <f aca="false">IF(E133&gt;F133,E133-F133,"")</f>
        <v/>
      </c>
      <c r="D133" s="326" t="str">
        <f aca="false">IF(F133&gt;E133,F133-E133,"")</f>
        <v/>
      </c>
      <c r="E133" s="326" t="n">
        <f aca="false">SUMIF('Correspondance GFC OP@LE'!$F$9:$F$543,A133,'Correspondance GFC OP@LE'!$H$9:$H$543)</f>
        <v>0</v>
      </c>
      <c r="F133" s="326" t="n">
        <f aca="false">SUMIF('Correspondance GFC OP@LE'!$F$9:$F$543,A133,'Correspondance GFC OP@LE'!$I$9:$I$543)</f>
        <v>0</v>
      </c>
      <c r="G133" s="327" t="s">
        <v>833</v>
      </c>
    </row>
    <row r="134" customFormat="false" ht="15" hidden="false" customHeight="false" outlineLevel="0" collapsed="false">
      <c r="A134" s="330" t="s">
        <v>931</v>
      </c>
      <c r="B134" s="329" t="s">
        <v>269</v>
      </c>
      <c r="C134" s="326" t="str">
        <f aca="false">IF(E134&gt;F134,E134-F134,"")</f>
        <v/>
      </c>
      <c r="D134" s="326" t="str">
        <f aca="false">IF(F134&gt;E134,F134-E134,"")</f>
        <v/>
      </c>
      <c r="E134" s="326" t="n">
        <f aca="false">SUMIF('Correspondance GFC OP@LE'!$F$9:$F$543,A134,'Correspondance GFC OP@LE'!$H$9:$H$543)</f>
        <v>0</v>
      </c>
      <c r="F134" s="326" t="n">
        <f aca="false">SUMIF('Correspondance GFC OP@LE'!$F$9:$F$543,A134,'Correspondance GFC OP@LE'!$I$9:$I$543)</f>
        <v>0</v>
      </c>
      <c r="G134" s="327" t="s">
        <v>833</v>
      </c>
    </row>
    <row r="135" customFormat="false" ht="15" hidden="false" customHeight="false" outlineLevel="0" collapsed="false">
      <c r="A135" s="330" t="s">
        <v>932</v>
      </c>
      <c r="B135" s="329" t="s">
        <v>270</v>
      </c>
      <c r="C135" s="326" t="str">
        <f aca="false">IF(E135&gt;F135,E135-F135,"")</f>
        <v/>
      </c>
      <c r="D135" s="326" t="str">
        <f aca="false">IF(F135&gt;E135,F135-E135,"")</f>
        <v/>
      </c>
      <c r="E135" s="326" t="n">
        <f aca="false">SUMIF('Correspondance GFC OP@LE'!$F$9:$F$543,A135,'Correspondance GFC OP@LE'!$H$9:$H$543)</f>
        <v>0</v>
      </c>
      <c r="F135" s="326" t="n">
        <f aca="false">SUMIF('Correspondance GFC OP@LE'!$F$9:$F$543,A135,'Correspondance GFC OP@LE'!$I$9:$I$543)</f>
        <v>0</v>
      </c>
      <c r="G135" s="327" t="s">
        <v>833</v>
      </c>
    </row>
    <row r="136" customFormat="false" ht="15" hidden="false" customHeight="false" outlineLevel="0" collapsed="false">
      <c r="A136" s="330" t="s">
        <v>933</v>
      </c>
      <c r="B136" s="329" t="s">
        <v>272</v>
      </c>
      <c r="C136" s="326" t="str">
        <f aca="false">IF(E136&gt;F136,E136-F136,"")</f>
        <v/>
      </c>
      <c r="D136" s="326" t="str">
        <f aca="false">IF(F136&gt;E136,F136-E136,"")</f>
        <v/>
      </c>
      <c r="E136" s="326" t="n">
        <f aca="false">SUMIF('Correspondance GFC OP@LE'!$F$9:$F$543,A136,'Correspondance GFC OP@LE'!$H$9:$H$543)</f>
        <v>0</v>
      </c>
      <c r="F136" s="326" t="n">
        <f aca="false">SUMIF('Correspondance GFC OP@LE'!$F$9:$F$543,A136,'Correspondance GFC OP@LE'!$I$9:$I$543)</f>
        <v>0</v>
      </c>
      <c r="G136" s="327" t="s">
        <v>833</v>
      </c>
    </row>
    <row r="137" customFormat="false" ht="15" hidden="false" customHeight="false" outlineLevel="0" collapsed="false">
      <c r="A137" s="330" t="s">
        <v>934</v>
      </c>
      <c r="B137" s="329" t="s">
        <v>273</v>
      </c>
      <c r="C137" s="326" t="str">
        <f aca="false">IF(E137&gt;F137,E137-F137,"")</f>
        <v/>
      </c>
      <c r="D137" s="326" t="str">
        <f aca="false">IF(F137&gt;E137,F137-E137,"")</f>
        <v/>
      </c>
      <c r="E137" s="326" t="n">
        <f aca="false">SUMIF('Correspondance GFC OP@LE'!$F$9:$F$543,A137,'Correspondance GFC OP@LE'!$H$9:$H$543)</f>
        <v>0</v>
      </c>
      <c r="F137" s="326" t="n">
        <f aca="false">SUMIF('Correspondance GFC OP@LE'!$F$9:$F$543,A137,'Correspondance GFC OP@LE'!$I$9:$I$543)</f>
        <v>0</v>
      </c>
      <c r="G137" s="327" t="s">
        <v>833</v>
      </c>
    </row>
    <row r="138" customFormat="false" ht="30" hidden="false" customHeight="false" outlineLevel="0" collapsed="false">
      <c r="A138" s="330" t="s">
        <v>935</v>
      </c>
      <c r="B138" s="329" t="s">
        <v>274</v>
      </c>
      <c r="C138" s="326" t="str">
        <f aca="false">IF(E138&gt;F138,E138-F138,"")</f>
        <v/>
      </c>
      <c r="D138" s="326" t="str">
        <f aca="false">IF(F138&gt;E138,F138-E138,"")</f>
        <v/>
      </c>
      <c r="E138" s="326" t="n">
        <f aca="false">SUMIF('Correspondance GFC OP@LE'!$F$9:$F$543,A138,'Correspondance GFC OP@LE'!$H$9:$H$543)</f>
        <v>0</v>
      </c>
      <c r="F138" s="326" t="n">
        <f aca="false">SUMIF('Correspondance GFC OP@LE'!$F$9:$F$543,A138,'Correspondance GFC OP@LE'!$I$9:$I$543)</f>
        <v>0</v>
      </c>
      <c r="G138" s="327" t="s">
        <v>833</v>
      </c>
    </row>
    <row r="139" customFormat="false" ht="30" hidden="false" customHeight="false" outlineLevel="0" collapsed="false">
      <c r="A139" s="330" t="s">
        <v>936</v>
      </c>
      <c r="B139" s="329" t="s">
        <v>275</v>
      </c>
      <c r="C139" s="326" t="str">
        <f aca="false">IF(E139&gt;F139,E139-F139,"")</f>
        <v/>
      </c>
      <c r="D139" s="326" t="str">
        <f aca="false">IF(F139&gt;E139,F139-E139,"")</f>
        <v/>
      </c>
      <c r="E139" s="326" t="n">
        <f aca="false">SUMIF('Correspondance GFC OP@LE'!$F$9:$F$543,A139,'Correspondance GFC OP@LE'!$H$9:$H$543)</f>
        <v>0</v>
      </c>
      <c r="F139" s="326" t="n">
        <f aca="false">SUMIF('Correspondance GFC OP@LE'!$F$9:$F$543,A139,'Correspondance GFC OP@LE'!$I$9:$I$543)</f>
        <v>0</v>
      </c>
      <c r="G139" s="327" t="s">
        <v>833</v>
      </c>
    </row>
    <row r="140" customFormat="false" ht="30" hidden="false" customHeight="false" outlineLevel="0" collapsed="false">
      <c r="A140" s="330" t="s">
        <v>937</v>
      </c>
      <c r="B140" s="329" t="s">
        <v>276</v>
      </c>
      <c r="C140" s="326" t="str">
        <f aca="false">IF(E140&gt;F140,E140-F140,"")</f>
        <v/>
      </c>
      <c r="D140" s="326" t="str">
        <f aca="false">IF(F140&gt;E140,F140-E140,"")</f>
        <v/>
      </c>
      <c r="E140" s="326" t="n">
        <f aca="false">SUMIF('Correspondance GFC OP@LE'!$F$9:$F$543,A140,'Correspondance GFC OP@LE'!$H$9:$H$543)</f>
        <v>0</v>
      </c>
      <c r="F140" s="326" t="n">
        <f aca="false">SUMIF('Correspondance GFC OP@LE'!$F$9:$F$543,A140,'Correspondance GFC OP@LE'!$I$9:$I$543)</f>
        <v>0</v>
      </c>
      <c r="G140" s="327" t="s">
        <v>833</v>
      </c>
    </row>
    <row r="141" customFormat="false" ht="15" hidden="false" customHeight="false" outlineLevel="0" collapsed="false">
      <c r="A141" s="324" t="s">
        <v>938</v>
      </c>
      <c r="B141" s="331" t="s">
        <v>939</v>
      </c>
      <c r="C141" s="326" t="str">
        <f aca="false">IF(E141&gt;F141,E141-F141,"")</f>
        <v/>
      </c>
      <c r="D141" s="326" t="str">
        <f aca="false">IF(F141&gt;E141,F141-E141,"")</f>
        <v/>
      </c>
      <c r="E141" s="326" t="n">
        <f aca="false">SUMIF('Correspondance GFC OP@LE'!$F$9:$F$543,A141,'Correspondance GFC OP@LE'!$H$9:$H$543)</f>
        <v>0</v>
      </c>
      <c r="F141" s="326" t="n">
        <f aca="false">SUMIF('Correspondance GFC OP@LE'!$F$9:$F$543,A141,'Correspondance GFC OP@LE'!$I$9:$I$543)</f>
        <v>0</v>
      </c>
      <c r="G141" s="327" t="s">
        <v>833</v>
      </c>
    </row>
    <row r="142" customFormat="false" ht="30" hidden="false" customHeight="false" outlineLevel="0" collapsed="false">
      <c r="A142" s="324" t="s">
        <v>940</v>
      </c>
      <c r="B142" s="331" t="s">
        <v>291</v>
      </c>
      <c r="C142" s="326" t="str">
        <f aca="false">IF(E142&gt;F142,E142-F142,"")</f>
        <v/>
      </c>
      <c r="D142" s="326" t="str">
        <f aca="false">IF(F142&gt;E142,F142-E142,"")</f>
        <v/>
      </c>
      <c r="E142" s="326" t="n">
        <f aca="false">SUMIF('Correspondance GFC OP@LE'!$F$9:$F$543,A142,'Correspondance GFC OP@LE'!$H$9:$H$543)</f>
        <v>0</v>
      </c>
      <c r="F142" s="326" t="n">
        <f aca="false">SUMIF('Correspondance GFC OP@LE'!$F$9:$F$543,A142,'Correspondance GFC OP@LE'!$I$9:$I$543)</f>
        <v>0</v>
      </c>
      <c r="G142" s="327" t="s">
        <v>833</v>
      </c>
    </row>
    <row r="143" customFormat="false" ht="30" hidden="false" customHeight="false" outlineLevel="0" collapsed="false">
      <c r="A143" s="330" t="s">
        <v>941</v>
      </c>
      <c r="B143" s="329" t="s">
        <v>282</v>
      </c>
      <c r="C143" s="326" t="str">
        <f aca="false">IF(E143&gt;F143,E143-F143,"")</f>
        <v/>
      </c>
      <c r="D143" s="326" t="str">
        <f aca="false">IF(F143&gt;E143,F143-E143,"")</f>
        <v/>
      </c>
      <c r="E143" s="326" t="n">
        <f aca="false">SUMIF('Correspondance GFC OP@LE'!$F$9:$F$543,A143,'Correspondance GFC OP@LE'!$H$9:$H$543)</f>
        <v>0</v>
      </c>
      <c r="F143" s="326" t="n">
        <f aca="false">SUMIF('Correspondance GFC OP@LE'!$F$9:$F$543,A143,'Correspondance GFC OP@LE'!$I$9:$I$543)</f>
        <v>0</v>
      </c>
      <c r="G143" s="327" t="s">
        <v>833</v>
      </c>
    </row>
    <row r="144" customFormat="false" ht="30" hidden="false" customHeight="false" outlineLevel="0" collapsed="false">
      <c r="A144" s="330" t="s">
        <v>942</v>
      </c>
      <c r="B144" s="329" t="s">
        <v>284</v>
      </c>
      <c r="C144" s="326" t="str">
        <f aca="false">IF(E144&gt;F144,E144-F144,"")</f>
        <v/>
      </c>
      <c r="D144" s="326" t="str">
        <f aca="false">IF(F144&gt;E144,F144-E144,"")</f>
        <v/>
      </c>
      <c r="E144" s="326" t="n">
        <f aca="false">SUMIF('Correspondance GFC OP@LE'!$F$9:$F$543,A144,'Correspondance GFC OP@LE'!$H$9:$H$543)</f>
        <v>0</v>
      </c>
      <c r="F144" s="326" t="n">
        <f aca="false">SUMIF('Correspondance GFC OP@LE'!$F$9:$F$543,A144,'Correspondance GFC OP@LE'!$I$9:$I$543)</f>
        <v>0</v>
      </c>
      <c r="G144" s="327" t="s">
        <v>833</v>
      </c>
    </row>
    <row r="145" customFormat="false" ht="30" hidden="false" customHeight="false" outlineLevel="0" collapsed="false">
      <c r="A145" s="330" t="s">
        <v>943</v>
      </c>
      <c r="B145" s="329" t="s">
        <v>278</v>
      </c>
      <c r="C145" s="326" t="str">
        <f aca="false">IF(E145&gt;F145,E145-F145,"")</f>
        <v/>
      </c>
      <c r="D145" s="326" t="str">
        <f aca="false">IF(F145&gt;E145,F145-E145,"")</f>
        <v/>
      </c>
      <c r="E145" s="326" t="n">
        <f aca="false">SUMIF('Correspondance GFC OP@LE'!$F$9:$F$543,A145,'Correspondance GFC OP@LE'!$H$9:$H$543)</f>
        <v>0</v>
      </c>
      <c r="F145" s="326" t="n">
        <f aca="false">SUMIF('Correspondance GFC OP@LE'!$F$9:$F$543,A145,'Correspondance GFC OP@LE'!$I$9:$I$543)</f>
        <v>0</v>
      </c>
      <c r="G145" s="327" t="s">
        <v>833</v>
      </c>
    </row>
    <row r="146" customFormat="false" ht="15" hidden="false" customHeight="false" outlineLevel="0" collapsed="false">
      <c r="A146" s="330" t="s">
        <v>944</v>
      </c>
      <c r="B146" s="329" t="s">
        <v>286</v>
      </c>
      <c r="C146" s="326" t="str">
        <f aca="false">IF(E146&gt;F146,E146-F146,"")</f>
        <v/>
      </c>
      <c r="D146" s="326" t="str">
        <f aca="false">IF(F146&gt;E146,F146-E146,"")</f>
        <v/>
      </c>
      <c r="E146" s="326" t="n">
        <f aca="false">SUMIF('Correspondance GFC OP@LE'!$F$9:$F$543,A146,'Correspondance GFC OP@LE'!$H$9:$H$543)</f>
        <v>0</v>
      </c>
      <c r="F146" s="326" t="n">
        <f aca="false">SUMIF('Correspondance GFC OP@LE'!$F$9:$F$543,A146,'Correspondance GFC OP@LE'!$I$9:$I$543)</f>
        <v>0</v>
      </c>
      <c r="G146" s="327" t="s">
        <v>833</v>
      </c>
    </row>
    <row r="147" customFormat="false" ht="15" hidden="false" customHeight="false" outlineLevel="0" collapsed="false">
      <c r="A147" s="330" t="s">
        <v>945</v>
      </c>
      <c r="B147" s="329" t="s">
        <v>288</v>
      </c>
      <c r="C147" s="326" t="str">
        <f aca="false">IF(E147&gt;F147,E147-F147,"")</f>
        <v/>
      </c>
      <c r="D147" s="326" t="str">
        <f aca="false">IF(F147&gt;E147,F147-E147,"")</f>
        <v/>
      </c>
      <c r="E147" s="326" t="n">
        <f aca="false">SUMIF('Correspondance GFC OP@LE'!$F$9:$F$543,A147,'Correspondance GFC OP@LE'!$H$9:$H$543)</f>
        <v>0</v>
      </c>
      <c r="F147" s="326" t="n">
        <f aca="false">SUMIF('Correspondance GFC OP@LE'!$F$9:$F$543,A147,'Correspondance GFC OP@LE'!$I$9:$I$543)</f>
        <v>0</v>
      </c>
      <c r="G147" s="327" t="s">
        <v>833</v>
      </c>
    </row>
    <row r="148" customFormat="false" ht="15" hidden="false" customHeight="false" outlineLevel="0" collapsed="false">
      <c r="A148" s="330" t="s">
        <v>946</v>
      </c>
      <c r="B148" s="329" t="s">
        <v>290</v>
      </c>
      <c r="C148" s="326" t="str">
        <f aca="false">IF(E148&gt;F148,E148-F148,"")</f>
        <v/>
      </c>
      <c r="D148" s="326" t="str">
        <f aca="false">IF(F148&gt;E148,F148-E148,"")</f>
        <v/>
      </c>
      <c r="E148" s="326" t="n">
        <f aca="false">SUMIF('Correspondance GFC OP@LE'!$F$9:$F$543,A148,'Correspondance GFC OP@LE'!$H$9:$H$543)</f>
        <v>0</v>
      </c>
      <c r="F148" s="326" t="n">
        <f aca="false">SUMIF('Correspondance GFC OP@LE'!$F$9:$F$543,A148,'Correspondance GFC OP@LE'!$I$9:$I$543)</f>
        <v>0</v>
      </c>
      <c r="G148" s="327" t="s">
        <v>833</v>
      </c>
    </row>
    <row r="149" customFormat="false" ht="15" hidden="false" customHeight="false" outlineLevel="0" collapsed="false">
      <c r="A149" s="330" t="s">
        <v>947</v>
      </c>
      <c r="B149" s="329" t="s">
        <v>292</v>
      </c>
      <c r="C149" s="326" t="str">
        <f aca="false">IF(E149&gt;F149,E149-F149,"")</f>
        <v/>
      </c>
      <c r="D149" s="326" t="str">
        <f aca="false">IF(F149&gt;E149,F149-E149,"")</f>
        <v/>
      </c>
      <c r="E149" s="326" t="n">
        <f aca="false">SUMIF('Correspondance GFC OP@LE'!$F$9:$F$543,A149,'Correspondance GFC OP@LE'!$H$9:$H$543)</f>
        <v>0</v>
      </c>
      <c r="F149" s="326" t="n">
        <f aca="false">SUMIF('Correspondance GFC OP@LE'!$F$9:$F$543,A149,'Correspondance GFC OP@LE'!$I$9:$I$543)</f>
        <v>0</v>
      </c>
      <c r="G149" s="327" t="s">
        <v>833</v>
      </c>
    </row>
    <row r="150" customFormat="false" ht="15" hidden="false" customHeight="false" outlineLevel="0" collapsed="false">
      <c r="A150" s="330" t="s">
        <v>948</v>
      </c>
      <c r="B150" s="329" t="s">
        <v>293</v>
      </c>
      <c r="C150" s="326" t="str">
        <f aca="false">IF(E150&gt;F150,E150-F150,"")</f>
        <v/>
      </c>
      <c r="D150" s="326" t="str">
        <f aca="false">IF(F150&gt;E150,F150-E150,"")</f>
        <v/>
      </c>
      <c r="E150" s="326" t="n">
        <f aca="false">SUMIF('Correspondance GFC OP@LE'!$F$9:$F$543,A150,'Correspondance GFC OP@LE'!$H$9:$H$543)</f>
        <v>0</v>
      </c>
      <c r="F150" s="326" t="n">
        <f aca="false">SUMIF('Correspondance GFC OP@LE'!$F$9:$F$543,A150,'Correspondance GFC OP@LE'!$I$9:$I$543)</f>
        <v>0</v>
      </c>
      <c r="G150" s="327" t="s">
        <v>833</v>
      </c>
    </row>
    <row r="151" customFormat="false" ht="15" hidden="false" customHeight="false" outlineLevel="0" collapsed="false">
      <c r="A151" s="330" t="s">
        <v>949</v>
      </c>
      <c r="B151" s="329" t="s">
        <v>294</v>
      </c>
      <c r="C151" s="326" t="str">
        <f aca="false">IF(E151&gt;F151,E151-F151,"")</f>
        <v/>
      </c>
      <c r="D151" s="326" t="str">
        <f aca="false">IF(F151&gt;E151,F151-E151,"")</f>
        <v/>
      </c>
      <c r="E151" s="326" t="n">
        <f aca="false">SUMIF('Correspondance GFC OP@LE'!$F$9:$F$543,A151,'Correspondance GFC OP@LE'!$H$9:$H$543)</f>
        <v>0</v>
      </c>
      <c r="F151" s="326" t="n">
        <f aca="false">SUMIF('Correspondance GFC OP@LE'!$F$9:$F$543,A151,'Correspondance GFC OP@LE'!$I$9:$I$543)</f>
        <v>0</v>
      </c>
      <c r="G151" s="327" t="s">
        <v>833</v>
      </c>
    </row>
    <row r="152" customFormat="false" ht="15" hidden="false" customHeight="false" outlineLevel="0" collapsed="false">
      <c r="A152" s="330" t="s">
        <v>950</v>
      </c>
      <c r="B152" s="329" t="s">
        <v>296</v>
      </c>
      <c r="C152" s="326" t="str">
        <f aca="false">IF(E152&gt;F152,E152-F152,"")</f>
        <v/>
      </c>
      <c r="D152" s="326" t="str">
        <f aca="false">IF(F152&gt;E152,F152-E152,"")</f>
        <v/>
      </c>
      <c r="E152" s="326" t="n">
        <f aca="false">SUMIF('Correspondance GFC OP@LE'!$F$9:$F$543,A152,'Correspondance GFC OP@LE'!$H$9:$H$543)</f>
        <v>0</v>
      </c>
      <c r="F152" s="326" t="n">
        <f aca="false">SUMIF('Correspondance GFC OP@LE'!$F$9:$F$543,A152,'Correspondance GFC OP@LE'!$I$9:$I$543)</f>
        <v>0</v>
      </c>
      <c r="G152" s="327" t="s">
        <v>833</v>
      </c>
    </row>
    <row r="153" customFormat="false" ht="30" hidden="false" customHeight="false" outlineLevel="0" collapsed="false">
      <c r="A153" s="330" t="s">
        <v>951</v>
      </c>
      <c r="B153" s="329" t="s">
        <v>301</v>
      </c>
      <c r="C153" s="326" t="str">
        <f aca="false">IF(E153&gt;F153,E153-F153,"")</f>
        <v/>
      </c>
      <c r="D153" s="326" t="str">
        <f aca="false">IF(F153&gt;E153,F153-E153,"")</f>
        <v/>
      </c>
      <c r="E153" s="326" t="n">
        <f aca="false">SUMIF('Correspondance GFC OP@LE'!$F$9:$F$543,A153,'Correspondance GFC OP@LE'!$H$9:$H$543)</f>
        <v>0</v>
      </c>
      <c r="F153" s="326" t="n">
        <f aca="false">SUMIF('Correspondance GFC OP@LE'!$F$9:$F$543,A153,'Correspondance GFC OP@LE'!$I$9:$I$543)</f>
        <v>0</v>
      </c>
      <c r="G153" s="327" t="s">
        <v>833</v>
      </c>
    </row>
    <row r="154" customFormat="false" ht="30" hidden="false" customHeight="false" outlineLevel="0" collapsed="false">
      <c r="A154" s="330" t="s">
        <v>952</v>
      </c>
      <c r="B154" s="329" t="s">
        <v>302</v>
      </c>
      <c r="C154" s="326" t="str">
        <f aca="false">IF(E154&gt;F154,E154-F154,"")</f>
        <v/>
      </c>
      <c r="D154" s="326" t="str">
        <f aca="false">IF(F154&gt;E154,F154-E154,"")</f>
        <v/>
      </c>
      <c r="E154" s="326" t="n">
        <f aca="false">SUMIF('Correspondance GFC OP@LE'!$F$9:$F$543,A154,'Correspondance GFC OP@LE'!$H$9:$H$543)</f>
        <v>0</v>
      </c>
      <c r="F154" s="326" t="n">
        <f aca="false">SUMIF('Correspondance GFC OP@LE'!$F$9:$F$543,A154,'Correspondance GFC OP@LE'!$I$9:$I$543)</f>
        <v>0</v>
      </c>
      <c r="G154" s="327" t="s">
        <v>833</v>
      </c>
    </row>
    <row r="155" customFormat="false" ht="30" hidden="false" customHeight="false" outlineLevel="0" collapsed="false">
      <c r="A155" s="330" t="s">
        <v>953</v>
      </c>
      <c r="B155" s="329" t="s">
        <v>303</v>
      </c>
      <c r="C155" s="326" t="str">
        <f aca="false">IF(E155&gt;F155,E155-F155,"")</f>
        <v/>
      </c>
      <c r="D155" s="326" t="str">
        <f aca="false">IF(F155&gt;E155,F155-E155,"")</f>
        <v/>
      </c>
      <c r="E155" s="326" t="n">
        <f aca="false">SUMIF('Correspondance GFC OP@LE'!$F$9:$F$543,A155,'Correspondance GFC OP@LE'!$H$9:$H$543)</f>
        <v>0</v>
      </c>
      <c r="F155" s="326" t="n">
        <f aca="false">SUMIF('Correspondance GFC OP@LE'!$F$9:$F$543,A155,'Correspondance GFC OP@LE'!$I$9:$I$543)</f>
        <v>0</v>
      </c>
      <c r="G155" s="327" t="s">
        <v>833</v>
      </c>
    </row>
    <row r="156" customFormat="false" ht="15" hidden="false" customHeight="false" outlineLevel="0" collapsed="false">
      <c r="A156" s="330" t="s">
        <v>954</v>
      </c>
      <c r="B156" s="329" t="s">
        <v>304</v>
      </c>
      <c r="C156" s="326" t="str">
        <f aca="false">IF(E156&gt;F156,E156-F156,"")</f>
        <v/>
      </c>
      <c r="D156" s="326" t="str">
        <f aca="false">IF(F156&gt;E156,F156-E156,"")</f>
        <v/>
      </c>
      <c r="E156" s="326" t="n">
        <f aca="false">SUMIF('Correspondance GFC OP@LE'!$F$9:$F$543,A156,'Correspondance GFC OP@LE'!$H$9:$H$543)</f>
        <v>0</v>
      </c>
      <c r="F156" s="326" t="n">
        <f aca="false">SUMIF('Correspondance GFC OP@LE'!$F$9:$F$543,A156,'Correspondance GFC OP@LE'!$I$9:$I$543)</f>
        <v>0</v>
      </c>
      <c r="G156" s="327" t="s">
        <v>833</v>
      </c>
    </row>
    <row r="157" customFormat="false" ht="15" hidden="false" customHeight="false" outlineLevel="0" collapsed="false">
      <c r="A157" s="330" t="s">
        <v>955</v>
      </c>
      <c r="B157" s="329" t="s">
        <v>306</v>
      </c>
      <c r="C157" s="326" t="str">
        <f aca="false">IF(E157&gt;F157,E157-F157,"")</f>
        <v/>
      </c>
      <c r="D157" s="326" t="str">
        <f aca="false">IF(F157&gt;E157,F157-E157,"")</f>
        <v/>
      </c>
      <c r="E157" s="326" t="n">
        <f aca="false">SUMIF('Correspondance GFC OP@LE'!$F$9:$F$543,A157,'Correspondance GFC OP@LE'!$H$9:$H$543)</f>
        <v>0</v>
      </c>
      <c r="F157" s="326" t="n">
        <f aca="false">SUMIF('Correspondance GFC OP@LE'!$F$9:$F$543,A157,'Correspondance GFC OP@LE'!$I$9:$I$543)</f>
        <v>0</v>
      </c>
      <c r="G157" s="327" t="s">
        <v>833</v>
      </c>
    </row>
    <row r="158" customFormat="false" ht="15" hidden="false" customHeight="false" outlineLevel="0" collapsed="false">
      <c r="A158" s="330" t="s">
        <v>956</v>
      </c>
      <c r="B158" s="329" t="s">
        <v>307</v>
      </c>
      <c r="C158" s="326" t="str">
        <f aca="false">IF(E158&gt;F158,E158-F158,"")</f>
        <v/>
      </c>
      <c r="D158" s="326" t="str">
        <f aca="false">IF(F158&gt;E158,F158-E158,"")</f>
        <v/>
      </c>
      <c r="E158" s="326" t="n">
        <f aca="false">SUMIF('Correspondance GFC OP@LE'!$F$9:$F$543,A158,'Correspondance GFC OP@LE'!$H$9:$H$543)</f>
        <v>0</v>
      </c>
      <c r="F158" s="326" t="n">
        <f aca="false">SUMIF('Correspondance GFC OP@LE'!$F$9:$F$543,A158,'Correspondance GFC OP@LE'!$I$9:$I$543)</f>
        <v>0</v>
      </c>
      <c r="G158" s="327" t="s">
        <v>833</v>
      </c>
    </row>
    <row r="159" customFormat="false" ht="15" hidden="false" customHeight="false" outlineLevel="0" collapsed="false">
      <c r="A159" s="330" t="s">
        <v>957</v>
      </c>
      <c r="B159" s="329" t="s">
        <v>300</v>
      </c>
      <c r="C159" s="326" t="str">
        <f aca="false">IF(E159&gt;F159,E159-F159,"")</f>
        <v/>
      </c>
      <c r="D159" s="326" t="str">
        <f aca="false">IF(F159&gt;E159,F159-E159,"")</f>
        <v/>
      </c>
      <c r="E159" s="326" t="n">
        <f aca="false">SUMIF('Correspondance GFC OP@LE'!$F$9:$F$543,A159,'Correspondance GFC OP@LE'!$H$9:$H$543)</f>
        <v>0</v>
      </c>
      <c r="F159" s="326" t="n">
        <f aca="false">SUMIF('Correspondance GFC OP@LE'!$F$9:$F$543,A159,'Correspondance GFC OP@LE'!$I$9:$I$543)</f>
        <v>0</v>
      </c>
      <c r="G159" s="327" t="s">
        <v>833</v>
      </c>
    </row>
    <row r="160" customFormat="false" ht="30" hidden="false" customHeight="false" outlineLevel="0" collapsed="false">
      <c r="A160" s="324" t="s">
        <v>958</v>
      </c>
      <c r="B160" s="331" t="s">
        <v>322</v>
      </c>
      <c r="C160" s="326" t="str">
        <f aca="false">IF(E160&gt;F160,E160-F160,"")</f>
        <v/>
      </c>
      <c r="D160" s="326" t="str">
        <f aca="false">IF(F160&gt;E160,F160-E160,"")</f>
        <v/>
      </c>
      <c r="E160" s="326" t="n">
        <f aca="false">SUMIF('Correspondance GFC OP@LE'!$F$9:$F$543,A160,'Correspondance GFC OP@LE'!$H$9:$H$543)</f>
        <v>0</v>
      </c>
      <c r="F160" s="326" t="n">
        <f aca="false">SUMIF('Correspondance GFC OP@LE'!$F$9:$F$543,A160,'Correspondance GFC OP@LE'!$I$9:$I$543)</f>
        <v>0</v>
      </c>
      <c r="G160" s="327" t="s">
        <v>833</v>
      </c>
    </row>
    <row r="161" customFormat="false" ht="30" hidden="false" customHeight="false" outlineLevel="0" collapsed="false">
      <c r="A161" s="330" t="s">
        <v>959</v>
      </c>
      <c r="B161" s="329" t="s">
        <v>314</v>
      </c>
      <c r="C161" s="326" t="str">
        <f aca="false">IF(E161&gt;F161,E161-F161,"")</f>
        <v/>
      </c>
      <c r="D161" s="326" t="str">
        <f aca="false">IF(F161&gt;E161,F161-E161,"")</f>
        <v/>
      </c>
      <c r="E161" s="326" t="n">
        <f aca="false">SUMIF('Correspondance GFC OP@LE'!$F$9:$F$543,A161,'Correspondance GFC OP@LE'!$H$9:$H$543)</f>
        <v>0</v>
      </c>
      <c r="F161" s="326" t="n">
        <f aca="false">SUMIF('Correspondance GFC OP@LE'!$F$9:$F$543,A161,'Correspondance GFC OP@LE'!$I$9:$I$543)</f>
        <v>0</v>
      </c>
      <c r="G161" s="327" t="s">
        <v>833</v>
      </c>
    </row>
    <row r="162" customFormat="false" ht="30" hidden="false" customHeight="false" outlineLevel="0" collapsed="false">
      <c r="A162" s="330" t="s">
        <v>960</v>
      </c>
      <c r="B162" s="329" t="s">
        <v>316</v>
      </c>
      <c r="C162" s="326" t="str">
        <f aca="false">IF(E162&gt;F162,E162-F162,"")</f>
        <v/>
      </c>
      <c r="D162" s="326" t="str">
        <f aca="false">IF(F162&gt;E162,F162-E162,"")</f>
        <v/>
      </c>
      <c r="E162" s="326" t="n">
        <f aca="false">SUMIF('Correspondance GFC OP@LE'!$F$9:$F$543,A162,'Correspondance GFC OP@LE'!$H$9:$H$543)</f>
        <v>0</v>
      </c>
      <c r="F162" s="326" t="n">
        <f aca="false">SUMIF('Correspondance GFC OP@LE'!$F$9:$F$543,A162,'Correspondance GFC OP@LE'!$I$9:$I$543)</f>
        <v>0</v>
      </c>
      <c r="G162" s="327" t="s">
        <v>833</v>
      </c>
    </row>
    <row r="163" customFormat="false" ht="30" hidden="false" customHeight="false" outlineLevel="0" collapsed="false">
      <c r="A163" s="324" t="s">
        <v>961</v>
      </c>
      <c r="B163" s="331" t="s">
        <v>310</v>
      </c>
      <c r="C163" s="326" t="str">
        <f aca="false">IF(E163&gt;F163,E163-F163,"")</f>
        <v/>
      </c>
      <c r="D163" s="326" t="str">
        <f aca="false">IF(F163&gt;E163,F163-E163,"")</f>
        <v/>
      </c>
      <c r="E163" s="326" t="n">
        <f aca="false">SUMIF('Correspondance GFC OP@LE'!$F$9:$F$543,A163,'Correspondance GFC OP@LE'!$H$9:$H$543)</f>
        <v>0</v>
      </c>
      <c r="F163" s="326" t="n">
        <f aca="false">SUMIF('Correspondance GFC OP@LE'!$F$9:$F$543,A163,'Correspondance GFC OP@LE'!$I$9:$I$543)</f>
        <v>0</v>
      </c>
      <c r="G163" s="327" t="s">
        <v>833</v>
      </c>
    </row>
    <row r="164" customFormat="false" ht="15" hidden="false" customHeight="false" outlineLevel="0" collapsed="false">
      <c r="A164" s="330" t="s">
        <v>962</v>
      </c>
      <c r="B164" s="329" t="s">
        <v>311</v>
      </c>
      <c r="C164" s="326" t="str">
        <f aca="false">IF(E164&gt;F164,E164-F164,"")</f>
        <v/>
      </c>
      <c r="D164" s="326" t="str">
        <f aca="false">IF(F164&gt;E164,F164-E164,"")</f>
        <v/>
      </c>
      <c r="E164" s="326" t="n">
        <f aca="false">SUMIF('Correspondance GFC OP@LE'!$F$9:$F$543,A164,'Correspondance GFC OP@LE'!$H$9:$H$543)</f>
        <v>0</v>
      </c>
      <c r="F164" s="326" t="n">
        <f aca="false">SUMIF('Correspondance GFC OP@LE'!$F$9:$F$543,A164,'Correspondance GFC OP@LE'!$I$9:$I$543)</f>
        <v>0</v>
      </c>
      <c r="G164" s="327" t="s">
        <v>833</v>
      </c>
    </row>
    <row r="165" customFormat="false" ht="15" hidden="false" customHeight="false" outlineLevel="0" collapsed="false">
      <c r="A165" s="330" t="s">
        <v>963</v>
      </c>
      <c r="B165" s="329" t="s">
        <v>319</v>
      </c>
      <c r="C165" s="326" t="str">
        <f aca="false">IF(E165&gt;F165,E165-F165,"")</f>
        <v/>
      </c>
      <c r="D165" s="326" t="str">
        <f aca="false">IF(F165&gt;E165,F165-E165,"")</f>
        <v/>
      </c>
      <c r="E165" s="326" t="n">
        <f aca="false">SUMIF('Correspondance GFC OP@LE'!$F$9:$F$543,A165,'Correspondance GFC OP@LE'!$H$9:$H$543)</f>
        <v>0</v>
      </c>
      <c r="F165" s="326" t="n">
        <f aca="false">SUMIF('Correspondance GFC OP@LE'!$F$9:$F$543,A165,'Correspondance GFC OP@LE'!$I$9:$I$543)</f>
        <v>0</v>
      </c>
      <c r="G165" s="327" t="s">
        <v>833</v>
      </c>
    </row>
    <row r="166" customFormat="false" ht="15" hidden="false" customHeight="false" outlineLevel="0" collapsed="false">
      <c r="A166" s="330" t="s">
        <v>964</v>
      </c>
      <c r="B166" s="329" t="s">
        <v>321</v>
      </c>
      <c r="C166" s="326" t="str">
        <f aca="false">IF(E166&gt;F166,E166-F166,"")</f>
        <v/>
      </c>
      <c r="D166" s="326" t="str">
        <f aca="false">IF(F166&gt;E166,F166-E166,"")</f>
        <v/>
      </c>
      <c r="E166" s="326" t="n">
        <f aca="false">SUMIF('Correspondance GFC OP@LE'!$F$9:$F$543,A166,'Correspondance GFC OP@LE'!$H$9:$H$543)</f>
        <v>0</v>
      </c>
      <c r="F166" s="326" t="n">
        <f aca="false">SUMIF('Correspondance GFC OP@LE'!$F$9:$F$543,A166,'Correspondance GFC OP@LE'!$I$9:$I$543)</f>
        <v>0</v>
      </c>
      <c r="G166" s="327" t="s">
        <v>833</v>
      </c>
    </row>
    <row r="167" customFormat="false" ht="30" hidden="false" customHeight="false" outlineLevel="0" collapsed="false">
      <c r="A167" s="330" t="s">
        <v>965</v>
      </c>
      <c r="B167" s="329" t="s">
        <v>324</v>
      </c>
      <c r="C167" s="326" t="str">
        <f aca="false">IF(E167&gt;F167,E167-F167,"")</f>
        <v/>
      </c>
      <c r="D167" s="326" t="str">
        <f aca="false">IF(F167&gt;E167,F167-E167,"")</f>
        <v/>
      </c>
      <c r="E167" s="326" t="n">
        <f aca="false">SUMIF('Correspondance GFC OP@LE'!$F$9:$F$543,A167,'Correspondance GFC OP@LE'!$H$9:$H$543)</f>
        <v>0</v>
      </c>
      <c r="F167" s="326" t="n">
        <f aca="false">SUMIF('Correspondance GFC OP@LE'!$F$9:$F$543,A167,'Correspondance GFC OP@LE'!$I$9:$I$543)</f>
        <v>0</v>
      </c>
      <c r="G167" s="327" t="s">
        <v>833</v>
      </c>
    </row>
    <row r="168" customFormat="false" ht="30" hidden="false" customHeight="false" outlineLevel="0" collapsed="false">
      <c r="A168" s="330" t="s">
        <v>966</v>
      </c>
      <c r="B168" s="329" t="s">
        <v>326</v>
      </c>
      <c r="C168" s="326" t="str">
        <f aca="false">IF(E168&gt;F168,E168-F168,"")</f>
        <v/>
      </c>
      <c r="D168" s="326" t="str">
        <f aca="false">IF(F168&gt;E168,F168-E168,"")</f>
        <v/>
      </c>
      <c r="E168" s="326" t="n">
        <f aca="false">SUMIF('Correspondance GFC OP@LE'!$F$9:$F$543,A168,'Correspondance GFC OP@LE'!$H$9:$H$543)</f>
        <v>0</v>
      </c>
      <c r="F168" s="326" t="n">
        <f aca="false">SUMIF('Correspondance GFC OP@LE'!$F$9:$F$543,A168,'Correspondance GFC OP@LE'!$I$9:$I$543)</f>
        <v>0</v>
      </c>
      <c r="G168" s="327" t="s">
        <v>833</v>
      </c>
    </row>
    <row r="169" customFormat="false" ht="15" hidden="false" customHeight="false" outlineLevel="0" collapsed="false">
      <c r="A169" s="330" t="s">
        <v>967</v>
      </c>
      <c r="B169" s="329" t="s">
        <v>328</v>
      </c>
      <c r="C169" s="326" t="str">
        <f aca="false">IF(E169&gt;F169,E169-F169,"")</f>
        <v/>
      </c>
      <c r="D169" s="326" t="str">
        <f aca="false">IF(F169&gt;E169,F169-E169,"")</f>
        <v/>
      </c>
      <c r="E169" s="326" t="n">
        <f aca="false">SUMIF('Correspondance GFC OP@LE'!$F$9:$F$543,A169,'Correspondance GFC OP@LE'!$H$9:$H$543)</f>
        <v>0</v>
      </c>
      <c r="F169" s="326" t="n">
        <f aca="false">SUMIF('Correspondance GFC OP@LE'!$F$9:$F$543,A169,'Correspondance GFC OP@LE'!$I$9:$I$543)</f>
        <v>0</v>
      </c>
      <c r="G169" s="327" t="s">
        <v>833</v>
      </c>
    </row>
    <row r="170" customFormat="false" ht="30" hidden="false" customHeight="false" outlineLevel="0" collapsed="false">
      <c r="A170" s="324" t="s">
        <v>968</v>
      </c>
      <c r="B170" s="329" t="s">
        <v>309</v>
      </c>
      <c r="C170" s="326" t="str">
        <f aca="false">IF(E170&gt;F170,E170-F170,"")</f>
        <v/>
      </c>
      <c r="D170" s="326" t="str">
        <f aca="false">IF(F170&gt;E170,F170-E170,"")</f>
        <v/>
      </c>
      <c r="E170" s="326" t="n">
        <f aca="false">SUMIF('Correspondance GFC OP@LE'!$F$9:$F$543,A170,'Correspondance GFC OP@LE'!$H$9:$H$543)</f>
        <v>0</v>
      </c>
      <c r="F170" s="326" t="n">
        <f aca="false">SUMIF('Correspondance GFC OP@LE'!$F$9:$F$543,A170,'Correspondance GFC OP@LE'!$I$9:$I$543)</f>
        <v>0</v>
      </c>
      <c r="G170" s="327" t="s">
        <v>833</v>
      </c>
    </row>
    <row r="171" customFormat="false" ht="30" hidden="false" customHeight="false" outlineLevel="0" collapsed="false">
      <c r="A171" s="330" t="s">
        <v>969</v>
      </c>
      <c r="B171" s="329" t="s">
        <v>335</v>
      </c>
      <c r="C171" s="326" t="str">
        <f aca="false">IF(E171&gt;F171,E171-F171,"")</f>
        <v/>
      </c>
      <c r="D171" s="326" t="str">
        <f aca="false">IF(F171&gt;E171,F171-E171,"")</f>
        <v/>
      </c>
      <c r="E171" s="326" t="n">
        <f aca="false">SUMIF('Correspondance GFC OP@LE'!$F$9:$F$543,A171,'Correspondance GFC OP@LE'!$H$9:$H$543)</f>
        <v>0</v>
      </c>
      <c r="F171" s="326" t="n">
        <f aca="false">SUMIF('Correspondance GFC OP@LE'!$F$9:$F$543,A171,'Correspondance GFC OP@LE'!$I$9:$I$543)</f>
        <v>0</v>
      </c>
      <c r="G171" s="327" t="s">
        <v>833</v>
      </c>
    </row>
    <row r="172" customFormat="false" ht="30" hidden="false" customHeight="false" outlineLevel="0" collapsed="false">
      <c r="A172" s="330" t="s">
        <v>970</v>
      </c>
      <c r="B172" s="329" t="s">
        <v>337</v>
      </c>
      <c r="C172" s="326" t="str">
        <f aca="false">IF(E172&gt;F172,E172-F172,"")</f>
        <v/>
      </c>
      <c r="D172" s="326" t="str">
        <f aca="false">IF(F172&gt;E172,F172-E172,"")</f>
        <v/>
      </c>
      <c r="E172" s="326" t="n">
        <f aca="false">SUMIF('Correspondance GFC OP@LE'!$F$9:$F$543,A172,'Correspondance GFC OP@LE'!$H$9:$H$543)</f>
        <v>0</v>
      </c>
      <c r="F172" s="326" t="n">
        <f aca="false">SUMIF('Correspondance GFC OP@LE'!$F$9:$F$543,A172,'Correspondance GFC OP@LE'!$I$9:$I$543)</f>
        <v>0</v>
      </c>
      <c r="G172" s="327" t="s">
        <v>833</v>
      </c>
    </row>
    <row r="173" customFormat="false" ht="15" hidden="false" customHeight="false" outlineLevel="0" collapsed="false">
      <c r="A173" s="330" t="s">
        <v>971</v>
      </c>
      <c r="B173" s="329" t="s">
        <v>339</v>
      </c>
      <c r="C173" s="326" t="str">
        <f aca="false">IF(E173&gt;F173,E173-F173,"")</f>
        <v/>
      </c>
      <c r="D173" s="326" t="str">
        <f aca="false">IF(F173&gt;E173,F173-E173,"")</f>
        <v/>
      </c>
      <c r="E173" s="326" t="n">
        <f aca="false">SUMIF('Correspondance GFC OP@LE'!$F$9:$F$543,A173,'Correspondance GFC OP@LE'!$H$9:$H$543)</f>
        <v>0</v>
      </c>
      <c r="F173" s="326" t="n">
        <f aca="false">SUMIF('Correspondance GFC OP@LE'!$F$9:$F$543,A173,'Correspondance GFC OP@LE'!$I$9:$I$543)</f>
        <v>0</v>
      </c>
      <c r="G173" s="327" t="s">
        <v>833</v>
      </c>
    </row>
    <row r="174" customFormat="false" ht="15" hidden="false" customHeight="false" outlineLevel="0" collapsed="false">
      <c r="A174" s="324" t="s">
        <v>972</v>
      </c>
      <c r="B174" s="329" t="s">
        <v>341</v>
      </c>
      <c r="C174" s="326" t="str">
        <f aca="false">IF(E174&gt;F174,E174-F174,"")</f>
        <v/>
      </c>
      <c r="D174" s="326" t="str">
        <f aca="false">IF(F174&gt;E174,F174-E174,"")</f>
        <v/>
      </c>
      <c r="E174" s="326" t="n">
        <f aca="false">SUMIF('Correspondance GFC OP@LE'!$F$9:$F$543,A174,'Correspondance GFC OP@LE'!$H$9:$H$543)</f>
        <v>0</v>
      </c>
      <c r="F174" s="326" t="n">
        <f aca="false">SUMIF('Correspondance GFC OP@LE'!$F$9:$F$543,A174,'Correspondance GFC OP@LE'!$I$9:$I$543)</f>
        <v>0</v>
      </c>
      <c r="G174" s="327" t="s">
        <v>833</v>
      </c>
    </row>
    <row r="175" customFormat="false" ht="15" hidden="false" customHeight="false" outlineLevel="0" collapsed="false">
      <c r="A175" s="330" t="s">
        <v>973</v>
      </c>
      <c r="B175" s="329" t="s">
        <v>343</v>
      </c>
      <c r="C175" s="326" t="str">
        <f aca="false">IF(E175&gt;F175,E175-F175,"")</f>
        <v/>
      </c>
      <c r="D175" s="326" t="str">
        <f aca="false">IF(F175&gt;E175,F175-E175,"")</f>
        <v/>
      </c>
      <c r="E175" s="326" t="n">
        <f aca="false">SUMIF('Correspondance GFC OP@LE'!$F$9:$F$543,A175,'Correspondance GFC OP@LE'!$H$9:$H$543)</f>
        <v>0</v>
      </c>
      <c r="F175" s="326" t="n">
        <f aca="false">SUMIF('Correspondance GFC OP@LE'!$F$9:$F$543,A175,'Correspondance GFC OP@LE'!$I$9:$I$543)</f>
        <v>0</v>
      </c>
      <c r="G175" s="327" t="s">
        <v>833</v>
      </c>
    </row>
    <row r="176" customFormat="false" ht="15" hidden="false" customHeight="false" outlineLevel="0" collapsed="false">
      <c r="A176" s="330" t="s">
        <v>974</v>
      </c>
      <c r="B176" s="329" t="s">
        <v>332</v>
      </c>
      <c r="C176" s="326" t="str">
        <f aca="false">IF(E176&gt;F176,E176-F176,"")</f>
        <v/>
      </c>
      <c r="D176" s="326" t="str">
        <f aca="false">IF(F176&gt;E176,F176-E176,"")</f>
        <v/>
      </c>
      <c r="E176" s="326" t="n">
        <f aca="false">SUMIF('Correspondance GFC OP@LE'!$F$9:$F$543,A176,'Correspondance GFC OP@LE'!$H$9:$H$543)</f>
        <v>0</v>
      </c>
      <c r="F176" s="326" t="n">
        <f aca="false">SUMIF('Correspondance GFC OP@LE'!$F$9:$F$543,A176,'Correspondance GFC OP@LE'!$I$9:$I$543)</f>
        <v>0</v>
      </c>
      <c r="G176" s="327" t="s">
        <v>833</v>
      </c>
    </row>
    <row r="177" customFormat="false" ht="15" hidden="false" customHeight="false" outlineLevel="0" collapsed="false">
      <c r="A177" s="330" t="s">
        <v>975</v>
      </c>
      <c r="B177" s="329" t="s">
        <v>345</v>
      </c>
      <c r="C177" s="326" t="str">
        <f aca="false">IF(E177&gt;F177,E177-F177,"")</f>
        <v/>
      </c>
      <c r="D177" s="326" t="str">
        <f aca="false">IF(F177&gt;E177,F177-E177,"")</f>
        <v/>
      </c>
      <c r="E177" s="326" t="n">
        <f aca="false">SUMIF('Correspondance GFC OP@LE'!$F$9:$F$543,A177,'Correspondance GFC OP@LE'!$H$9:$H$543)</f>
        <v>0</v>
      </c>
      <c r="F177" s="326" t="n">
        <f aca="false">SUMIF('Correspondance GFC OP@LE'!$F$9:$F$543,A177,'Correspondance GFC OP@LE'!$I$9:$I$543)</f>
        <v>0</v>
      </c>
      <c r="G177" s="327" t="s">
        <v>833</v>
      </c>
    </row>
    <row r="178" customFormat="false" ht="15" hidden="false" customHeight="false" outlineLevel="0" collapsed="false">
      <c r="A178" s="330" t="s">
        <v>976</v>
      </c>
      <c r="B178" s="329" t="s">
        <v>280</v>
      </c>
      <c r="C178" s="326" t="str">
        <f aca="false">IF(E178&gt;F178,E178-F178,"")</f>
        <v/>
      </c>
      <c r="D178" s="326" t="str">
        <f aca="false">IF(F178&gt;E178,F178-E178,"")</f>
        <v/>
      </c>
      <c r="E178" s="326" t="n">
        <f aca="false">SUMIF('Correspondance GFC OP@LE'!$F$9:$F$543,A178,'Correspondance GFC OP@LE'!$H$9:$H$543)</f>
        <v>0</v>
      </c>
      <c r="F178" s="326" t="n">
        <f aca="false">SUMIF('Correspondance GFC OP@LE'!$F$9:$F$543,A178,'Correspondance GFC OP@LE'!$I$9:$I$543)</f>
        <v>0</v>
      </c>
      <c r="G178" s="327" t="s">
        <v>781</v>
      </c>
    </row>
    <row r="179" customFormat="false" ht="15" hidden="false" customHeight="false" outlineLevel="0" collapsed="false">
      <c r="A179" s="330" t="s">
        <v>977</v>
      </c>
      <c r="B179" s="329" t="s">
        <v>347</v>
      </c>
      <c r="C179" s="326" t="str">
        <f aca="false">IF(E179&gt;F179,E179-F179,"")</f>
        <v/>
      </c>
      <c r="D179" s="326" t="str">
        <f aca="false">IF(F179&gt;E179,F179-E179,"")</f>
        <v/>
      </c>
      <c r="E179" s="326" t="n">
        <f aca="false">SUMIF('Correspondance GFC OP@LE'!$F$9:$F$543,A179,'Correspondance GFC OP@LE'!$H$9:$H$543)</f>
        <v>0</v>
      </c>
      <c r="F179" s="326" t="n">
        <f aca="false">SUMIF('Correspondance GFC OP@LE'!$F$9:$F$543,A179,'Correspondance GFC OP@LE'!$I$9:$I$543)</f>
        <v>0</v>
      </c>
      <c r="G179" s="327" t="s">
        <v>833</v>
      </c>
    </row>
    <row r="180" customFormat="false" ht="30" hidden="false" customHeight="false" outlineLevel="0" collapsed="false">
      <c r="A180" s="330" t="s">
        <v>978</v>
      </c>
      <c r="B180" s="329" t="s">
        <v>979</v>
      </c>
      <c r="C180" s="326" t="str">
        <f aca="false">IF(E180&gt;F180,E180-F180,"")</f>
        <v/>
      </c>
      <c r="D180" s="326" t="str">
        <f aca="false">IF(F180&gt;E180,F180-E180,"")</f>
        <v/>
      </c>
      <c r="E180" s="326" t="n">
        <f aca="false">SUMIF('Correspondance GFC OP@LE'!$F$9:$F$543,A180,'Correspondance GFC OP@LE'!$H$9:$H$543)</f>
        <v>0</v>
      </c>
      <c r="F180" s="326" t="n">
        <f aca="false">SUMIF('Correspondance GFC OP@LE'!$F$9:$F$543,A180,'Correspondance GFC OP@LE'!$I$9:$I$543)</f>
        <v>0</v>
      </c>
      <c r="G180" s="327" t="s">
        <v>833</v>
      </c>
    </row>
    <row r="181" customFormat="false" ht="30" hidden="false" customHeight="false" outlineLevel="0" collapsed="false">
      <c r="A181" s="330" t="s">
        <v>980</v>
      </c>
      <c r="B181" s="329" t="s">
        <v>352</v>
      </c>
      <c r="C181" s="326" t="str">
        <f aca="false">IF(E181&gt;F181,E181-F181,"")</f>
        <v/>
      </c>
      <c r="D181" s="326" t="str">
        <f aca="false">IF(F181&gt;E181,F181-E181,"")</f>
        <v/>
      </c>
      <c r="E181" s="326" t="n">
        <f aca="false">SUMIF('Correspondance GFC OP@LE'!$F$9:$F$543,A181,'Correspondance GFC OP@LE'!$H$9:$H$543)</f>
        <v>0</v>
      </c>
      <c r="F181" s="326" t="n">
        <f aca="false">SUMIF('Correspondance GFC OP@LE'!$F$9:$F$543,A181,'Correspondance GFC OP@LE'!$I$9:$I$543)</f>
        <v>0</v>
      </c>
      <c r="G181" s="327" t="s">
        <v>833</v>
      </c>
    </row>
    <row r="182" customFormat="false" ht="15" hidden="false" customHeight="false" outlineLevel="0" collapsed="false">
      <c r="A182" s="330" t="s">
        <v>981</v>
      </c>
      <c r="B182" s="329" t="s">
        <v>357</v>
      </c>
      <c r="C182" s="326" t="str">
        <f aca="false">IF(E182&gt;F182,E182-F182,"")</f>
        <v/>
      </c>
      <c r="D182" s="326" t="str">
        <f aca="false">IF(F182&gt;E182,F182-E182,"")</f>
        <v/>
      </c>
      <c r="E182" s="326" t="n">
        <f aca="false">SUMIF('Correspondance GFC OP@LE'!$F$9:$F$543,A182,'Correspondance GFC OP@LE'!$H$9:$H$543)</f>
        <v>0</v>
      </c>
      <c r="F182" s="326" t="n">
        <f aca="false">SUMIF('Correspondance GFC OP@LE'!$F$9:$F$543,A182,'Correspondance GFC OP@LE'!$I$9:$I$543)</f>
        <v>0</v>
      </c>
      <c r="G182" s="327" t="s">
        <v>833</v>
      </c>
    </row>
    <row r="183" customFormat="false" ht="30" hidden="false" customHeight="false" outlineLevel="0" collapsed="false">
      <c r="A183" s="330" t="s">
        <v>982</v>
      </c>
      <c r="B183" s="329" t="s">
        <v>358</v>
      </c>
      <c r="C183" s="326" t="str">
        <f aca="false">IF(E183&gt;F183,E183-F183,"")</f>
        <v/>
      </c>
      <c r="D183" s="326" t="str">
        <f aca="false">IF(F183&gt;E183,F183-E183,"")</f>
        <v/>
      </c>
      <c r="E183" s="326" t="n">
        <f aca="false">SUMIF('Correspondance GFC OP@LE'!$F$9:$F$543,A183,'Correspondance GFC OP@LE'!$H$9:$H$543)</f>
        <v>0</v>
      </c>
      <c r="F183" s="326" t="n">
        <f aca="false">SUMIF('Correspondance GFC OP@LE'!$F$9:$F$543,A183,'Correspondance GFC OP@LE'!$I$9:$I$543)</f>
        <v>0</v>
      </c>
      <c r="G183" s="327" t="s">
        <v>833</v>
      </c>
    </row>
    <row r="184" customFormat="false" ht="15" hidden="false" customHeight="false" outlineLevel="0" collapsed="false">
      <c r="A184" s="330" t="s">
        <v>983</v>
      </c>
      <c r="B184" s="329" t="s">
        <v>984</v>
      </c>
      <c r="C184" s="326" t="str">
        <f aca="false">IF(E184&gt;F184,E184-F184,"")</f>
        <v/>
      </c>
      <c r="D184" s="326" t="str">
        <f aca="false">IF(F184&gt;E184,F184-E184,"")</f>
        <v/>
      </c>
      <c r="E184" s="326" t="n">
        <f aca="false">SUMIF('Correspondance GFC OP@LE'!$F$9:$F$543,A184,'Correspondance GFC OP@LE'!$H$9:$H$543)</f>
        <v>0</v>
      </c>
      <c r="F184" s="326" t="n">
        <f aca="false">SUMIF('Correspondance GFC OP@LE'!$F$9:$F$543,A184,'Correspondance GFC OP@LE'!$I$9:$I$543)</f>
        <v>0</v>
      </c>
      <c r="G184" s="327" t="s">
        <v>833</v>
      </c>
    </row>
    <row r="185" customFormat="false" ht="15" hidden="false" customHeight="false" outlineLevel="0" collapsed="false">
      <c r="A185" s="330" t="s">
        <v>985</v>
      </c>
      <c r="B185" s="329" t="s">
        <v>350</v>
      </c>
      <c r="C185" s="326" t="str">
        <f aca="false">IF(E185&gt;F185,E185-F185,"")</f>
        <v/>
      </c>
      <c r="D185" s="326" t="str">
        <f aca="false">IF(F185&gt;E185,F185-E185,"")</f>
        <v/>
      </c>
      <c r="E185" s="326" t="n">
        <f aca="false">SUMIF('Correspondance GFC OP@LE'!$F$9:$F$543,A185,'Correspondance GFC OP@LE'!$H$9:$H$543)</f>
        <v>0</v>
      </c>
      <c r="F185" s="326" t="n">
        <f aca="false">SUMIF('Correspondance GFC OP@LE'!$F$9:$F$543,A185,'Correspondance GFC OP@LE'!$I$9:$I$543)</f>
        <v>0</v>
      </c>
      <c r="G185" s="327" t="s">
        <v>833</v>
      </c>
    </row>
    <row r="186" customFormat="false" ht="15" hidden="false" customHeight="false" outlineLevel="0" collapsed="false">
      <c r="A186" s="330" t="s">
        <v>986</v>
      </c>
      <c r="B186" s="329" t="s">
        <v>351</v>
      </c>
      <c r="C186" s="326" t="str">
        <f aca="false">IF(E186&gt;F186,E186-F186,"")</f>
        <v/>
      </c>
      <c r="D186" s="326" t="str">
        <f aca="false">IF(F186&gt;E186,F186-E186,"")</f>
        <v/>
      </c>
      <c r="E186" s="326" t="n">
        <f aca="false">SUMIF('Correspondance GFC OP@LE'!$F$9:$F$543,A186,'Correspondance GFC OP@LE'!$H$9:$H$543)</f>
        <v>0</v>
      </c>
      <c r="F186" s="326" t="n">
        <f aca="false">SUMIF('Correspondance GFC OP@LE'!$F$9:$F$543,A186,'Correspondance GFC OP@LE'!$I$9:$I$543)</f>
        <v>0</v>
      </c>
      <c r="G186" s="327" t="s">
        <v>833</v>
      </c>
    </row>
    <row r="187" customFormat="false" ht="30" hidden="false" customHeight="false" outlineLevel="0" collapsed="false">
      <c r="A187" s="330" t="s">
        <v>987</v>
      </c>
      <c r="B187" s="329" t="s">
        <v>360</v>
      </c>
      <c r="C187" s="326" t="str">
        <f aca="false">IF(E187&gt;F187,E187-F187,"")</f>
        <v/>
      </c>
      <c r="D187" s="326" t="str">
        <f aca="false">IF(F187&gt;E187,F187-E187,"")</f>
        <v/>
      </c>
      <c r="E187" s="326" t="n">
        <f aca="false">SUMIF('Correspondance GFC OP@LE'!$F$9:$F$543,A187,'Correspondance GFC OP@LE'!$H$9:$H$543)</f>
        <v>0</v>
      </c>
      <c r="F187" s="326" t="n">
        <f aca="false">SUMIF('Correspondance GFC OP@LE'!$F$9:$F$543,A187,'Correspondance GFC OP@LE'!$I$9:$I$543)</f>
        <v>0</v>
      </c>
      <c r="G187" s="327" t="s">
        <v>781</v>
      </c>
    </row>
    <row r="188" customFormat="false" ht="15" hidden="false" customHeight="false" outlineLevel="0" collapsed="false">
      <c r="A188" s="330" t="s">
        <v>988</v>
      </c>
      <c r="B188" s="329" t="s">
        <v>989</v>
      </c>
      <c r="C188" s="326" t="str">
        <f aca="false">IF(E188&gt;F188,E188-F188,"")</f>
        <v/>
      </c>
      <c r="D188" s="326" t="str">
        <f aca="false">IF(F188&gt;E188,F188-E188,"")</f>
        <v/>
      </c>
      <c r="E188" s="326" t="n">
        <f aca="false">SUMIF('Correspondance GFC OP@LE'!$F$9:$F$543,A188,'Correspondance GFC OP@LE'!$H$9:$H$543)</f>
        <v>0</v>
      </c>
      <c r="F188" s="326" t="n">
        <f aca="false">SUMIF('Correspondance GFC OP@LE'!$F$9:$F$543,A188,'Correspondance GFC OP@LE'!$I$9:$I$543)</f>
        <v>0</v>
      </c>
      <c r="G188" s="327" t="s">
        <v>781</v>
      </c>
    </row>
    <row r="189" customFormat="false" ht="15" hidden="false" customHeight="false" outlineLevel="0" collapsed="false">
      <c r="A189" s="330" t="s">
        <v>990</v>
      </c>
      <c r="B189" s="329" t="s">
        <v>362</v>
      </c>
      <c r="C189" s="326" t="str">
        <f aca="false">IF(E189&gt;F189,E189-F189,"")</f>
        <v/>
      </c>
      <c r="D189" s="326" t="str">
        <f aca="false">IF(F189&gt;E189,F189-E189,"")</f>
        <v/>
      </c>
      <c r="E189" s="326" t="n">
        <f aca="false">SUMIF('Correspondance GFC OP@LE'!$F$9:$F$543,A189,'Correspondance GFC OP@LE'!$H$9:$H$543)</f>
        <v>0</v>
      </c>
      <c r="F189" s="326" t="n">
        <f aca="false">SUMIF('Correspondance GFC OP@LE'!$F$9:$F$543,A189,'Correspondance GFC OP@LE'!$I$9:$I$543)</f>
        <v>0</v>
      </c>
      <c r="G189" s="327" t="s">
        <v>781</v>
      </c>
    </row>
    <row r="190" customFormat="false" ht="30" hidden="false" customHeight="false" outlineLevel="0" collapsed="false">
      <c r="A190" s="330" t="s">
        <v>991</v>
      </c>
      <c r="B190" s="329" t="s">
        <v>363</v>
      </c>
      <c r="C190" s="326" t="str">
        <f aca="false">IF(E190&gt;F190,E190-F190,"")</f>
        <v/>
      </c>
      <c r="D190" s="326" t="str">
        <f aca="false">IF(F190&gt;E190,F190-E190,"")</f>
        <v/>
      </c>
      <c r="E190" s="326" t="n">
        <f aca="false">SUMIF('Correspondance GFC OP@LE'!$F$9:$F$543,A190,'Correspondance GFC OP@LE'!$H$9:$H$543)</f>
        <v>0</v>
      </c>
      <c r="F190" s="326" t="n">
        <f aca="false">SUMIF('Correspondance GFC OP@LE'!$F$9:$F$543,A190,'Correspondance GFC OP@LE'!$I$9:$I$543)</f>
        <v>0</v>
      </c>
      <c r="G190" s="327" t="s">
        <v>781</v>
      </c>
    </row>
    <row r="191" customFormat="false" ht="15" hidden="false" customHeight="false" outlineLevel="0" collapsed="false">
      <c r="A191" s="330" t="s">
        <v>992</v>
      </c>
      <c r="B191" s="329" t="s">
        <v>993</v>
      </c>
      <c r="C191" s="326" t="str">
        <f aca="false">IF(E191&gt;F191,E191-F191,"")</f>
        <v/>
      </c>
      <c r="D191" s="326" t="str">
        <f aca="false">IF(F191&gt;E191,F191-E191,"")</f>
        <v/>
      </c>
      <c r="E191" s="326" t="n">
        <f aca="false">SUMIF('Correspondance GFC OP@LE'!$F$9:$F$543,A191,'Correspondance GFC OP@LE'!$H$9:$H$543)</f>
        <v>0</v>
      </c>
      <c r="F191" s="326" t="n">
        <f aca="false">SUMIF('Correspondance GFC OP@LE'!$F$9:$F$543,A191,'Correspondance GFC OP@LE'!$I$9:$I$543)</f>
        <v>0</v>
      </c>
      <c r="G191" s="327" t="s">
        <v>781</v>
      </c>
    </row>
    <row r="192" customFormat="false" ht="15" hidden="false" customHeight="false" outlineLevel="0" collapsed="false">
      <c r="A192" s="330" t="s">
        <v>994</v>
      </c>
      <c r="B192" s="329" t="s">
        <v>365</v>
      </c>
      <c r="C192" s="326" t="str">
        <f aca="false">IF(E192&gt;F192,E192-F192,"")</f>
        <v/>
      </c>
      <c r="D192" s="326" t="str">
        <f aca="false">IF(F192&gt;E192,F192-E192,"")</f>
        <v/>
      </c>
      <c r="E192" s="326" t="n">
        <f aca="false">SUMIF('Correspondance GFC OP@LE'!$F$9:$F$543,A192,'Correspondance GFC OP@LE'!$H$9:$H$543)</f>
        <v>0</v>
      </c>
      <c r="F192" s="326" t="n">
        <f aca="false">SUMIF('Correspondance GFC OP@LE'!$F$9:$F$543,A192,'Correspondance GFC OP@LE'!$I$9:$I$543)</f>
        <v>0</v>
      </c>
      <c r="G192" s="327" t="s">
        <v>781</v>
      </c>
    </row>
    <row r="193" customFormat="false" ht="30" hidden="false" customHeight="false" outlineLevel="0" collapsed="false">
      <c r="A193" s="330" t="s">
        <v>995</v>
      </c>
      <c r="B193" s="329" t="s">
        <v>366</v>
      </c>
      <c r="C193" s="326" t="str">
        <f aca="false">IF(E193&gt;F193,E193-F193,"")</f>
        <v/>
      </c>
      <c r="D193" s="326" t="str">
        <f aca="false">IF(F193&gt;E193,F193-E193,"")</f>
        <v/>
      </c>
      <c r="E193" s="326" t="n">
        <f aca="false">SUMIF('Correspondance GFC OP@LE'!$F$9:$F$543,A193,'Correspondance GFC OP@LE'!$H$9:$H$543)</f>
        <v>0</v>
      </c>
      <c r="F193" s="326" t="n">
        <f aca="false">SUMIF('Correspondance GFC OP@LE'!$F$9:$F$543,A193,'Correspondance GFC OP@LE'!$I$9:$I$543)</f>
        <v>0</v>
      </c>
      <c r="G193" s="327" t="s">
        <v>781</v>
      </c>
    </row>
    <row r="194" customFormat="false" ht="15" hidden="false" customHeight="false" outlineLevel="0" collapsed="false">
      <c r="A194" s="330" t="s">
        <v>996</v>
      </c>
      <c r="B194" s="329" t="s">
        <v>997</v>
      </c>
      <c r="C194" s="326" t="str">
        <f aca="false">IF(E194&gt;F194,E194-F194,"")</f>
        <v/>
      </c>
      <c r="D194" s="326" t="str">
        <f aca="false">IF(F194&gt;E194,F194-E194,"")</f>
        <v/>
      </c>
      <c r="E194" s="326" t="n">
        <f aca="false">SUMIF('Correspondance GFC OP@LE'!$F$9:$F$543,A194,'Correspondance GFC OP@LE'!$H$9:$H$543)</f>
        <v>0</v>
      </c>
      <c r="F194" s="326" t="n">
        <f aca="false">SUMIF('Correspondance GFC OP@LE'!$F$9:$F$543,A194,'Correspondance GFC OP@LE'!$I$9:$I$543)</f>
        <v>0</v>
      </c>
      <c r="G194" s="327" t="s">
        <v>781</v>
      </c>
    </row>
    <row r="195" customFormat="false" ht="15" hidden="false" customHeight="false" outlineLevel="0" collapsed="false">
      <c r="A195" s="330" t="s">
        <v>998</v>
      </c>
      <c r="B195" s="329" t="s">
        <v>999</v>
      </c>
      <c r="C195" s="326" t="str">
        <f aca="false">IF(E195&gt;F195,E195-F195,"")</f>
        <v/>
      </c>
      <c r="D195" s="326" t="str">
        <f aca="false">IF(F195&gt;E195,F195-E195,"")</f>
        <v/>
      </c>
      <c r="E195" s="326" t="n">
        <f aca="false">SUMIF('Correspondance GFC OP@LE'!$F$9:$F$543,A195,'Correspondance GFC OP@LE'!$H$9:$H$543)</f>
        <v>0</v>
      </c>
      <c r="F195" s="326" t="n">
        <f aca="false">SUMIF('Correspondance GFC OP@LE'!$F$9:$F$543,A195,'Correspondance GFC OP@LE'!$I$9:$I$543)</f>
        <v>0</v>
      </c>
      <c r="G195" s="327" t="s">
        <v>781</v>
      </c>
    </row>
    <row r="196" customFormat="false" ht="15" hidden="false" customHeight="false" outlineLevel="0" collapsed="false">
      <c r="A196" s="330" t="s">
        <v>1000</v>
      </c>
      <c r="B196" s="329" t="s">
        <v>368</v>
      </c>
      <c r="C196" s="326" t="str">
        <f aca="false">IF(E196&gt;F196,E196-F196,"")</f>
        <v/>
      </c>
      <c r="D196" s="326" t="str">
        <f aca="false">IF(F196&gt;E196,F196-E196,"")</f>
        <v/>
      </c>
      <c r="E196" s="326" t="n">
        <f aca="false">SUMIF('Correspondance GFC OP@LE'!$F$9:$F$543,A196,'Correspondance GFC OP@LE'!$H$9:$H$543)</f>
        <v>0</v>
      </c>
      <c r="F196" s="326" t="n">
        <f aca="false">SUMIF('Correspondance GFC OP@LE'!$F$9:$F$543,A196,'Correspondance GFC OP@LE'!$I$9:$I$543)</f>
        <v>0</v>
      </c>
      <c r="G196" s="327" t="s">
        <v>781</v>
      </c>
    </row>
    <row r="197" customFormat="false" ht="30" hidden="false" customHeight="false" outlineLevel="0" collapsed="false">
      <c r="A197" s="330" t="s">
        <v>1001</v>
      </c>
      <c r="B197" s="329" t="s">
        <v>369</v>
      </c>
      <c r="C197" s="326" t="str">
        <f aca="false">IF(E197&gt;F197,E197-F197,"")</f>
        <v/>
      </c>
      <c r="D197" s="326" t="str">
        <f aca="false">IF(F197&gt;E197,F197-E197,"")</f>
        <v/>
      </c>
      <c r="E197" s="326" t="n">
        <f aca="false">SUMIF('Correspondance GFC OP@LE'!$F$9:$F$543,A197,'Correspondance GFC OP@LE'!$H$9:$H$543)</f>
        <v>0</v>
      </c>
      <c r="F197" s="326" t="n">
        <f aca="false">SUMIF('Correspondance GFC OP@LE'!$F$9:$F$543,A197,'Correspondance GFC OP@LE'!$I$9:$I$543)</f>
        <v>0</v>
      </c>
      <c r="G197" s="327" t="s">
        <v>781</v>
      </c>
    </row>
    <row r="198" customFormat="false" ht="30" hidden="false" customHeight="false" outlineLevel="0" collapsed="false">
      <c r="A198" s="330" t="s">
        <v>1002</v>
      </c>
      <c r="B198" s="329" t="s">
        <v>371</v>
      </c>
      <c r="C198" s="326" t="str">
        <f aca="false">IF(E198&gt;F198,E198-F198,"")</f>
        <v/>
      </c>
      <c r="D198" s="326" t="str">
        <f aca="false">IF(F198&gt;E198,F198-E198,"")</f>
        <v/>
      </c>
      <c r="E198" s="326" t="n">
        <f aca="false">SUMIF('Correspondance GFC OP@LE'!$F$9:$F$543,A198,'Correspondance GFC OP@LE'!$H$9:$H$543)</f>
        <v>0</v>
      </c>
      <c r="F198" s="326" t="n">
        <f aca="false">SUMIF('Correspondance GFC OP@LE'!$F$9:$F$543,A198,'Correspondance GFC OP@LE'!$I$9:$I$543)</f>
        <v>0</v>
      </c>
      <c r="G198" s="327" t="s">
        <v>781</v>
      </c>
    </row>
    <row r="199" customFormat="false" ht="15" hidden="false" customHeight="false" outlineLevel="0" collapsed="false">
      <c r="A199" s="330" t="s">
        <v>1003</v>
      </c>
      <c r="B199" s="329" t="s">
        <v>1004</v>
      </c>
      <c r="C199" s="326" t="str">
        <f aca="false">IF(E199&gt;F199,E199-F199,"")</f>
        <v/>
      </c>
      <c r="D199" s="326" t="str">
        <f aca="false">IF(F199&gt;E199,F199-E199,"")</f>
        <v/>
      </c>
      <c r="E199" s="326" t="n">
        <f aca="false">SUMIF('Correspondance GFC OP@LE'!$F$9:$F$543,A199,'Correspondance GFC OP@LE'!$H$9:$H$543)</f>
        <v>0</v>
      </c>
      <c r="F199" s="326" t="n">
        <f aca="false">SUMIF('Correspondance GFC OP@LE'!$F$9:$F$543,A199,'Correspondance GFC OP@LE'!$I$9:$I$543)</f>
        <v>0</v>
      </c>
      <c r="G199" s="327" t="s">
        <v>781</v>
      </c>
    </row>
    <row r="200" customFormat="false" ht="15" hidden="false" customHeight="false" outlineLevel="0" collapsed="false">
      <c r="A200" s="330" t="s">
        <v>1005</v>
      </c>
      <c r="B200" s="329" t="s">
        <v>1006</v>
      </c>
      <c r="C200" s="326" t="str">
        <f aca="false">IF(E200&gt;F200,E200-F200,"")</f>
        <v/>
      </c>
      <c r="D200" s="326" t="str">
        <f aca="false">IF(F200&gt;E200,F200-E200,"")</f>
        <v/>
      </c>
      <c r="E200" s="326" t="n">
        <f aca="false">SUMIF('Correspondance GFC OP@LE'!$F$9:$F$543,A200,'Correspondance GFC OP@LE'!$H$9:$H$543)</f>
        <v>0</v>
      </c>
      <c r="F200" s="326" t="n">
        <f aca="false">SUMIF('Correspondance GFC OP@LE'!$F$9:$F$543,A200,'Correspondance GFC OP@LE'!$I$9:$I$543)</f>
        <v>0</v>
      </c>
      <c r="G200" s="327" t="s">
        <v>781</v>
      </c>
    </row>
    <row r="201" customFormat="false" ht="30" hidden="false" customHeight="false" outlineLevel="0" collapsed="false">
      <c r="A201" s="330" t="s">
        <v>1007</v>
      </c>
      <c r="B201" s="329" t="s">
        <v>371</v>
      </c>
      <c r="C201" s="326" t="str">
        <f aca="false">IF(E201&gt;F201,E201-F201,"")</f>
        <v/>
      </c>
      <c r="D201" s="326" t="str">
        <f aca="false">IF(F201&gt;E201,F201-E201,"")</f>
        <v/>
      </c>
      <c r="E201" s="326" t="n">
        <f aca="false">SUMIF('Correspondance GFC OP@LE'!$F$9:$F$543,A201,'Correspondance GFC OP@LE'!$H$9:$H$543)</f>
        <v>0</v>
      </c>
      <c r="F201" s="326" t="n">
        <f aca="false">SUMIF('Correspondance GFC OP@LE'!$F$9:$F$543,A201,'Correspondance GFC OP@LE'!$I$9:$I$543)</f>
        <v>0</v>
      </c>
      <c r="G201" s="327" t="s">
        <v>781</v>
      </c>
    </row>
    <row r="202" customFormat="false" ht="15" hidden="false" customHeight="false" outlineLevel="0" collapsed="false">
      <c r="A202" s="330" t="s">
        <v>1008</v>
      </c>
      <c r="B202" s="329" t="s">
        <v>372</v>
      </c>
      <c r="C202" s="326" t="str">
        <f aca="false">IF(E202&gt;F202,E202-F202,"")</f>
        <v/>
      </c>
      <c r="D202" s="326" t="str">
        <f aca="false">IF(F202&gt;E202,F202-E202,"")</f>
        <v/>
      </c>
      <c r="E202" s="326" t="n">
        <f aca="false">SUMIF('Correspondance GFC OP@LE'!$F$9:$F$543,A202,'Correspondance GFC OP@LE'!$H$9:$H$543)</f>
        <v>0</v>
      </c>
      <c r="F202" s="326" t="n">
        <f aca="false">SUMIF('Correspondance GFC OP@LE'!$F$9:$F$543,A202,'Correspondance GFC OP@LE'!$I$9:$I$543)</f>
        <v>0</v>
      </c>
      <c r="G202" s="327" t="s">
        <v>833</v>
      </c>
    </row>
    <row r="203" customFormat="false" ht="30" hidden="false" customHeight="false" outlineLevel="0" collapsed="false">
      <c r="A203" s="330" t="s">
        <v>1009</v>
      </c>
      <c r="B203" s="329" t="s">
        <v>373</v>
      </c>
      <c r="C203" s="326" t="str">
        <f aca="false">IF(E203&gt;F203,E203-F203,"")</f>
        <v/>
      </c>
      <c r="D203" s="326" t="str">
        <f aca="false">IF(F203&gt;E203,F203-E203,"")</f>
        <v/>
      </c>
      <c r="E203" s="326" t="n">
        <f aca="false">SUMIF('Correspondance GFC OP@LE'!$F$9:$F$543,A203,'Correspondance GFC OP@LE'!$H$9:$H$543)</f>
        <v>0</v>
      </c>
      <c r="F203" s="326" t="n">
        <f aca="false">SUMIF('Correspondance GFC OP@LE'!$F$9:$F$543,A203,'Correspondance GFC OP@LE'!$I$9:$I$543)</f>
        <v>0</v>
      </c>
      <c r="G203" s="327" t="s">
        <v>781</v>
      </c>
    </row>
    <row r="204" customFormat="false" ht="15" hidden="false" customHeight="false" outlineLevel="0" collapsed="false">
      <c r="A204" s="330" t="s">
        <v>1010</v>
      </c>
      <c r="B204" s="329" t="s">
        <v>374</v>
      </c>
      <c r="C204" s="326" t="str">
        <f aca="false">IF(E204&gt;F204,E204-F204,"")</f>
        <v/>
      </c>
      <c r="D204" s="326" t="str">
        <f aca="false">IF(F204&gt;E204,F204-E204,"")</f>
        <v/>
      </c>
      <c r="E204" s="326" t="n">
        <f aca="false">SUMIF('Correspondance GFC OP@LE'!$F$9:$F$543,A204,'Correspondance GFC OP@LE'!$H$9:$H$543)</f>
        <v>0</v>
      </c>
      <c r="F204" s="326" t="n">
        <f aca="false">SUMIF('Correspondance GFC OP@LE'!$F$9:$F$543,A204,'Correspondance GFC OP@LE'!$I$9:$I$543)</f>
        <v>0</v>
      </c>
      <c r="G204" s="327" t="s">
        <v>781</v>
      </c>
    </row>
    <row r="205" customFormat="false" ht="15" hidden="false" customHeight="false" outlineLevel="0" collapsed="false">
      <c r="A205" s="330" t="s">
        <v>1011</v>
      </c>
      <c r="B205" s="329" t="s">
        <v>376</v>
      </c>
      <c r="C205" s="326" t="str">
        <f aca="false">IF(E205&gt;F205,E205-F205,"")</f>
        <v/>
      </c>
      <c r="D205" s="326" t="str">
        <f aca="false">IF(F205&gt;E205,F205-E205,"")</f>
        <v/>
      </c>
      <c r="E205" s="326" t="n">
        <f aca="false">SUMIF('Correspondance GFC OP@LE'!$F$9:$F$543,A205,'Correspondance GFC OP@LE'!$H$9:$H$543)</f>
        <v>0</v>
      </c>
      <c r="F205" s="326" t="n">
        <f aca="false">SUMIF('Correspondance GFC OP@LE'!$F$9:$F$543,A205,'Correspondance GFC OP@LE'!$I$9:$I$543)</f>
        <v>0</v>
      </c>
      <c r="G205" s="327" t="s">
        <v>781</v>
      </c>
    </row>
    <row r="206" customFormat="false" ht="30" hidden="false" customHeight="false" outlineLevel="0" collapsed="false">
      <c r="A206" s="330" t="s">
        <v>1012</v>
      </c>
      <c r="B206" s="329" t="s">
        <v>379</v>
      </c>
      <c r="C206" s="326" t="str">
        <f aca="false">IF(E206&gt;F206,E206-F206,"")</f>
        <v/>
      </c>
      <c r="D206" s="326" t="str">
        <f aca="false">IF(F206&gt;E206,F206-E206,"")</f>
        <v/>
      </c>
      <c r="E206" s="326" t="n">
        <f aca="false">SUMIF('Correspondance GFC OP@LE'!$F$9:$F$543,A206,'Correspondance GFC OP@LE'!$H$9:$H$543)</f>
        <v>0</v>
      </c>
      <c r="F206" s="326" t="n">
        <f aca="false">SUMIF('Correspondance GFC OP@LE'!$F$9:$F$543,A206,'Correspondance GFC OP@LE'!$I$9:$I$543)</f>
        <v>0</v>
      </c>
      <c r="G206" s="327" t="s">
        <v>833</v>
      </c>
    </row>
    <row r="207" customFormat="false" ht="15" hidden="false" customHeight="false" outlineLevel="0" collapsed="false">
      <c r="A207" s="330" t="s">
        <v>1013</v>
      </c>
      <c r="B207" s="329" t="s">
        <v>381</v>
      </c>
      <c r="C207" s="326" t="str">
        <f aca="false">IF(E207&gt;F207,E207-F207,"")</f>
        <v/>
      </c>
      <c r="D207" s="326" t="str">
        <f aca="false">IF(F207&gt;E207,F207-E207,"")</f>
        <v/>
      </c>
      <c r="E207" s="326" t="n">
        <f aca="false">SUMIF('Correspondance GFC OP@LE'!$F$9:$F$543,A207,'Correspondance GFC OP@LE'!$H$9:$H$543)</f>
        <v>0</v>
      </c>
      <c r="F207" s="326" t="n">
        <f aca="false">SUMIF('Correspondance GFC OP@LE'!$F$9:$F$543,A207,'Correspondance GFC OP@LE'!$I$9:$I$543)</f>
        <v>0</v>
      </c>
      <c r="G207" s="327" t="s">
        <v>833</v>
      </c>
    </row>
    <row r="208" customFormat="false" ht="15" hidden="false" customHeight="false" outlineLevel="0" collapsed="false">
      <c r="A208" s="330" t="s">
        <v>1014</v>
      </c>
      <c r="B208" s="329" t="s">
        <v>384</v>
      </c>
      <c r="C208" s="326" t="str">
        <f aca="false">IF(E208&gt;F208,E208-F208,"")</f>
        <v/>
      </c>
      <c r="D208" s="326" t="str">
        <f aca="false">IF(F208&gt;E208,F208-E208,"")</f>
        <v/>
      </c>
      <c r="E208" s="326" t="n">
        <f aca="false">SUMIF('Correspondance GFC OP@LE'!$F$9:$F$543,A208,'Correspondance GFC OP@LE'!$H$9:$H$543)</f>
        <v>0</v>
      </c>
      <c r="F208" s="326" t="n">
        <f aca="false">SUMIF('Correspondance GFC OP@LE'!$F$9:$F$543,A208,'Correspondance GFC OP@LE'!$I$9:$I$543)</f>
        <v>0</v>
      </c>
      <c r="G208" s="327" t="s">
        <v>833</v>
      </c>
    </row>
    <row r="209" customFormat="false" ht="15" hidden="false" customHeight="false" outlineLevel="0" collapsed="false">
      <c r="A209" s="330" t="s">
        <v>1015</v>
      </c>
      <c r="B209" s="329" t="s">
        <v>385</v>
      </c>
      <c r="C209" s="326" t="str">
        <f aca="false">IF(E209&gt;F209,E209-F209,"")</f>
        <v/>
      </c>
      <c r="D209" s="326" t="str">
        <f aca="false">IF(F209&gt;E209,F209-E209,"")</f>
        <v/>
      </c>
      <c r="E209" s="326" t="n">
        <f aca="false">SUMIF('Correspondance GFC OP@LE'!$F$9:$F$543,A209,'Correspondance GFC OP@LE'!$H$9:$H$543)</f>
        <v>0</v>
      </c>
      <c r="F209" s="326" t="n">
        <f aca="false">SUMIF('Correspondance GFC OP@LE'!$F$9:$F$543,A209,'Correspondance GFC OP@LE'!$I$9:$I$543)</f>
        <v>0</v>
      </c>
      <c r="G209" s="327" t="s">
        <v>833</v>
      </c>
    </row>
    <row r="210" customFormat="false" ht="15" hidden="false" customHeight="false" outlineLevel="0" collapsed="false">
      <c r="A210" s="330" t="s">
        <v>1016</v>
      </c>
      <c r="B210" s="329" t="s">
        <v>386</v>
      </c>
      <c r="C210" s="326" t="str">
        <f aca="false">IF(E210&gt;F210,E210-F210,"")</f>
        <v/>
      </c>
      <c r="D210" s="326" t="str">
        <f aca="false">IF(F210&gt;E210,F210-E210,"")</f>
        <v/>
      </c>
      <c r="E210" s="326" t="n">
        <f aca="false">SUMIF('Correspondance GFC OP@LE'!$F$9:$F$543,A210,'Correspondance GFC OP@LE'!$H$9:$H$543)</f>
        <v>0</v>
      </c>
      <c r="F210" s="326" t="n">
        <f aca="false">SUMIF('Correspondance GFC OP@LE'!$F$9:$F$543,A210,'Correspondance GFC OP@LE'!$I$9:$I$543)</f>
        <v>0</v>
      </c>
      <c r="G210" s="327" t="s">
        <v>833</v>
      </c>
    </row>
    <row r="211" customFormat="false" ht="15" hidden="false" customHeight="false" outlineLevel="0" collapsed="false">
      <c r="A211" s="324" t="s">
        <v>1017</v>
      </c>
      <c r="B211" s="329" t="s">
        <v>388</v>
      </c>
      <c r="C211" s="326" t="str">
        <f aca="false">IF(E211&gt;F211,E211-F211,"")</f>
        <v/>
      </c>
      <c r="D211" s="326" t="str">
        <f aca="false">IF(F211&gt;E211,F211-E211,"")</f>
        <v/>
      </c>
      <c r="E211" s="326" t="n">
        <f aca="false">SUMIF('Correspondance GFC OP@LE'!$F$9:$F$543,A211,'Correspondance GFC OP@LE'!$H$9:$H$543)</f>
        <v>0</v>
      </c>
      <c r="F211" s="326" t="n">
        <f aca="false">SUMIF('Correspondance GFC OP@LE'!$F$9:$F$543,A211,'Correspondance GFC OP@LE'!$I$9:$I$543)</f>
        <v>0</v>
      </c>
      <c r="G211" s="327" t="s">
        <v>833</v>
      </c>
    </row>
    <row r="212" customFormat="false" ht="15" hidden="false" customHeight="false" outlineLevel="0" collapsed="false">
      <c r="A212" s="330" t="s">
        <v>1018</v>
      </c>
      <c r="B212" s="329" t="s">
        <v>1019</v>
      </c>
      <c r="C212" s="326" t="str">
        <f aca="false">IF(E212&gt;F212,E212-F212,"")</f>
        <v/>
      </c>
      <c r="D212" s="326" t="str">
        <f aca="false">IF(F212&gt;E212,F212-E212,"")</f>
        <v/>
      </c>
      <c r="E212" s="326" t="n">
        <f aca="false">SUMIF('Correspondance GFC OP@LE'!$F$9:$F$543,A212,'Correspondance GFC OP@LE'!$H$9:$H$543)</f>
        <v>0</v>
      </c>
      <c r="F212" s="326" t="n">
        <f aca="false">SUMIF('Correspondance GFC OP@LE'!$F$9:$F$543,A212,'Correspondance GFC OP@LE'!$I$9:$I$543)</f>
        <v>0</v>
      </c>
      <c r="G212" s="327" t="s">
        <v>833</v>
      </c>
    </row>
    <row r="213" customFormat="false" ht="15" hidden="false" customHeight="false" outlineLevel="0" collapsed="false">
      <c r="A213" s="330" t="s">
        <v>1020</v>
      </c>
      <c r="B213" s="329" t="s">
        <v>389</v>
      </c>
      <c r="C213" s="326" t="str">
        <f aca="false">IF(E213&gt;F213,E213-F213,"")</f>
        <v/>
      </c>
      <c r="D213" s="326" t="str">
        <f aca="false">IF(F213&gt;E213,F213-E213,"")</f>
        <v/>
      </c>
      <c r="E213" s="326" t="n">
        <f aca="false">SUMIF('Correspondance GFC OP@LE'!$F$9:$F$543,A213,'Correspondance GFC OP@LE'!$H$9:$H$543)</f>
        <v>0</v>
      </c>
      <c r="F213" s="326" t="n">
        <f aca="false">SUMIF('Correspondance GFC OP@LE'!$F$9:$F$543,A213,'Correspondance GFC OP@LE'!$I$9:$I$543)</f>
        <v>0</v>
      </c>
      <c r="G213" s="327" t="s">
        <v>833</v>
      </c>
    </row>
    <row r="214" customFormat="false" ht="15" hidden="false" customHeight="false" outlineLevel="0" collapsed="false">
      <c r="A214" s="330" t="s">
        <v>1021</v>
      </c>
      <c r="B214" s="329" t="s">
        <v>1022</v>
      </c>
      <c r="C214" s="326" t="str">
        <f aca="false">IF(E214&gt;F214,E214-F214,"")</f>
        <v/>
      </c>
      <c r="D214" s="326" t="str">
        <f aca="false">IF(F214&gt;E214,F214-E214,"")</f>
        <v/>
      </c>
      <c r="E214" s="326" t="n">
        <f aca="false">SUMIF('Correspondance GFC OP@LE'!$F$9:$F$543,A214,'Correspondance GFC OP@LE'!$H$9:$H$543)</f>
        <v>0</v>
      </c>
      <c r="F214" s="326" t="n">
        <f aca="false">SUMIF('Correspondance GFC OP@LE'!$F$9:$F$543,A214,'Correspondance GFC OP@LE'!$I$9:$I$543)</f>
        <v>0</v>
      </c>
      <c r="G214" s="327" t="s">
        <v>833</v>
      </c>
    </row>
    <row r="215" customFormat="false" ht="15" hidden="false" customHeight="false" outlineLevel="0" collapsed="false">
      <c r="A215" s="330" t="s">
        <v>1023</v>
      </c>
      <c r="B215" s="329" t="s">
        <v>1024</v>
      </c>
      <c r="C215" s="326" t="str">
        <f aca="false">IF(E215&gt;F215,E215-F215,"")</f>
        <v/>
      </c>
      <c r="D215" s="326" t="str">
        <f aca="false">IF(F215&gt;E215,F215-E215,"")</f>
        <v/>
      </c>
      <c r="E215" s="326" t="n">
        <f aca="false">SUMIF('Correspondance GFC OP@LE'!$F$9:$F$543,A215,'Correspondance GFC OP@LE'!$H$9:$H$543)</f>
        <v>0</v>
      </c>
      <c r="F215" s="326" t="n">
        <f aca="false">SUMIF('Correspondance GFC OP@LE'!$F$9:$F$543,A215,'Correspondance GFC OP@LE'!$I$9:$I$543)</f>
        <v>0</v>
      </c>
      <c r="G215" s="327" t="s">
        <v>833</v>
      </c>
    </row>
    <row r="216" customFormat="false" ht="15" hidden="false" customHeight="false" outlineLevel="0" collapsed="false">
      <c r="A216" s="330" t="s">
        <v>1025</v>
      </c>
      <c r="B216" s="329" t="s">
        <v>1026</v>
      </c>
      <c r="C216" s="326" t="str">
        <f aca="false">IF(E216&gt;F216,E216-F216,"")</f>
        <v/>
      </c>
      <c r="D216" s="326" t="str">
        <f aca="false">IF(F216&gt;E216,F216-E216,"")</f>
        <v/>
      </c>
      <c r="E216" s="326" t="n">
        <f aca="false">SUMIF('Correspondance GFC OP@LE'!$F$9:$F$543,A216,'Correspondance GFC OP@LE'!$H$9:$H$543)</f>
        <v>0</v>
      </c>
      <c r="F216" s="326" t="n">
        <f aca="false">SUMIF('Correspondance GFC OP@LE'!$F$9:$F$543,A216,'Correspondance GFC OP@LE'!$I$9:$I$543)</f>
        <v>0</v>
      </c>
      <c r="G216" s="327" t="s">
        <v>833</v>
      </c>
    </row>
    <row r="217" customFormat="false" ht="15" hidden="false" customHeight="false" outlineLevel="0" collapsed="false">
      <c r="A217" s="330" t="s">
        <v>1027</v>
      </c>
      <c r="B217" s="329" t="s">
        <v>1028</v>
      </c>
      <c r="C217" s="326" t="str">
        <f aca="false">IF(E217&gt;F217,E217-F217,"")</f>
        <v/>
      </c>
      <c r="D217" s="326" t="str">
        <f aca="false">IF(F217&gt;E217,F217-E217,"")</f>
        <v/>
      </c>
      <c r="E217" s="326" t="n">
        <f aca="false">SUMIF('Correspondance GFC OP@LE'!$F$9:$F$543,A217,'Correspondance GFC OP@LE'!$H$9:$H$543)</f>
        <v>0</v>
      </c>
      <c r="F217" s="326" t="n">
        <f aca="false">SUMIF('Correspondance GFC OP@LE'!$F$9:$F$543,A217,'Correspondance GFC OP@LE'!$I$9:$I$543)</f>
        <v>0</v>
      </c>
      <c r="G217" s="327" t="s">
        <v>833</v>
      </c>
    </row>
    <row r="218" customFormat="false" ht="15" hidden="false" customHeight="false" outlineLevel="0" collapsed="false">
      <c r="A218" s="330" t="s">
        <v>1029</v>
      </c>
      <c r="B218" s="329" t="s">
        <v>392</v>
      </c>
      <c r="C218" s="326" t="str">
        <f aca="false">IF(E218&gt;F218,E218-F218,"")</f>
        <v/>
      </c>
      <c r="D218" s="326" t="str">
        <f aca="false">IF(F218&gt;E218,F218-E218,"")</f>
        <v/>
      </c>
      <c r="E218" s="326" t="n">
        <f aca="false">SUMIF('Correspondance GFC OP@LE'!$F$9:$F$543,A218,'Correspondance GFC OP@LE'!$H$9:$H$543)</f>
        <v>0</v>
      </c>
      <c r="F218" s="326" t="n">
        <f aca="false">SUMIF('Correspondance GFC OP@LE'!$F$9:$F$543,A218,'Correspondance GFC OP@LE'!$I$9:$I$543)</f>
        <v>0</v>
      </c>
      <c r="G218" s="327" t="s">
        <v>833</v>
      </c>
    </row>
    <row r="219" customFormat="false" ht="15" hidden="false" customHeight="false" outlineLevel="0" collapsed="false">
      <c r="A219" s="330" t="s">
        <v>1030</v>
      </c>
      <c r="B219" s="329" t="s">
        <v>394</v>
      </c>
      <c r="C219" s="326" t="str">
        <f aca="false">IF(E219&gt;F219,E219-F219,"")</f>
        <v/>
      </c>
      <c r="D219" s="326" t="str">
        <f aca="false">IF(F219&gt;E219,F219-E219,"")</f>
        <v/>
      </c>
      <c r="E219" s="326" t="n">
        <f aca="false">SUMIF('Correspondance GFC OP@LE'!$F$9:$F$543,A219,'Correspondance GFC OP@LE'!$H$9:$H$543)</f>
        <v>0</v>
      </c>
      <c r="F219" s="326" t="n">
        <f aca="false">SUMIF('Correspondance GFC OP@LE'!$F$9:$F$543,A219,'Correspondance GFC OP@LE'!$I$9:$I$543)</f>
        <v>0</v>
      </c>
      <c r="G219" s="327" t="s">
        <v>833</v>
      </c>
    </row>
    <row r="220" customFormat="false" ht="15" hidden="false" customHeight="false" outlineLevel="0" collapsed="false">
      <c r="A220" s="330" t="s">
        <v>1031</v>
      </c>
      <c r="B220" s="329" t="s">
        <v>396</v>
      </c>
      <c r="C220" s="326" t="str">
        <f aca="false">IF(E220&gt;F220,E220-F220,"")</f>
        <v/>
      </c>
      <c r="D220" s="326" t="str">
        <f aca="false">IF(F220&gt;E220,F220-E220,"")</f>
        <v/>
      </c>
      <c r="E220" s="326" t="n">
        <f aca="false">SUMIF('Correspondance GFC OP@LE'!$F$9:$F$543,A220,'Correspondance GFC OP@LE'!$H$9:$H$543)</f>
        <v>0</v>
      </c>
      <c r="F220" s="326" t="n">
        <f aca="false">SUMIF('Correspondance GFC OP@LE'!$F$9:$F$543,A220,'Correspondance GFC OP@LE'!$I$9:$I$543)</f>
        <v>0</v>
      </c>
      <c r="G220" s="327" t="s">
        <v>833</v>
      </c>
    </row>
    <row r="221" customFormat="false" ht="15" hidden="false" customHeight="false" outlineLevel="0" collapsed="false">
      <c r="A221" s="330" t="s">
        <v>1032</v>
      </c>
      <c r="B221" s="329" t="s">
        <v>398</v>
      </c>
      <c r="C221" s="326" t="str">
        <f aca="false">IF(E221&gt;F221,E221-F221,"")</f>
        <v/>
      </c>
      <c r="D221" s="326" t="str">
        <f aca="false">IF(F221&gt;E221,F221-E221,"")</f>
        <v/>
      </c>
      <c r="E221" s="326" t="n">
        <f aca="false">SUMIF('Correspondance GFC OP@LE'!$F$9:$F$543,A221,'Correspondance GFC OP@LE'!$H$9:$H$543)</f>
        <v>0</v>
      </c>
      <c r="F221" s="326" t="n">
        <f aca="false">SUMIF('Correspondance GFC OP@LE'!$F$9:$F$543,A221,'Correspondance GFC OP@LE'!$I$9:$I$543)</f>
        <v>0</v>
      </c>
      <c r="G221" s="327" t="s">
        <v>833</v>
      </c>
    </row>
    <row r="222" customFormat="false" ht="15" hidden="false" customHeight="false" outlineLevel="0" collapsed="false">
      <c r="A222" s="330" t="s">
        <v>1033</v>
      </c>
      <c r="B222" s="329" t="s">
        <v>400</v>
      </c>
      <c r="C222" s="326" t="str">
        <f aca="false">IF(E222&gt;F222,E222-F222,"")</f>
        <v/>
      </c>
      <c r="D222" s="326" t="str">
        <f aca="false">IF(F222&gt;E222,F222-E222,"")</f>
        <v/>
      </c>
      <c r="E222" s="326" t="n">
        <f aca="false">SUMIF('Correspondance GFC OP@LE'!$F$9:$F$543,A222,'Correspondance GFC OP@LE'!$H$9:$H$543)</f>
        <v>0</v>
      </c>
      <c r="F222" s="326" t="n">
        <f aca="false">SUMIF('Correspondance GFC OP@LE'!$F$9:$F$543,A222,'Correspondance GFC OP@LE'!$I$9:$I$543)</f>
        <v>0</v>
      </c>
      <c r="G222" s="327" t="s">
        <v>781</v>
      </c>
    </row>
    <row r="223" customFormat="false" ht="15" hidden="false" customHeight="false" outlineLevel="0" collapsed="false">
      <c r="A223" s="330" t="s">
        <v>1034</v>
      </c>
      <c r="B223" s="329" t="s">
        <v>402</v>
      </c>
      <c r="C223" s="326" t="str">
        <f aca="false">IF(E223&gt;F223,E223-F223,"")</f>
        <v/>
      </c>
      <c r="D223" s="326" t="str">
        <f aca="false">IF(F223&gt;E223,F223-E223,"")</f>
        <v/>
      </c>
      <c r="E223" s="326" t="n">
        <f aca="false">SUMIF('Correspondance GFC OP@LE'!$F$9:$F$543,A223,'Correspondance GFC OP@LE'!$H$9:$H$543)</f>
        <v>0</v>
      </c>
      <c r="F223" s="326" t="n">
        <f aca="false">SUMIF('Correspondance GFC OP@LE'!$F$9:$F$543,A223,'Correspondance GFC OP@LE'!$I$9:$I$543)</f>
        <v>0</v>
      </c>
      <c r="G223" s="327" t="s">
        <v>833</v>
      </c>
    </row>
    <row r="224" customFormat="false" ht="15" hidden="false" customHeight="false" outlineLevel="0" collapsed="false">
      <c r="A224" s="330" t="s">
        <v>1035</v>
      </c>
      <c r="B224" s="329" t="s">
        <v>404</v>
      </c>
      <c r="C224" s="332" t="str">
        <f aca="false">IF(E224&gt;F224,E224-F224,"")</f>
        <v/>
      </c>
      <c r="D224" s="332" t="str">
        <f aca="false">IF(F224&gt;E224,F224-E224,"")</f>
        <v/>
      </c>
      <c r="E224" s="326" t="n">
        <f aca="false">SUMIF('Correspondance GFC OP@LE'!$F$9:$F$543,A224,'Correspondance GFC OP@LE'!$H$9:$H$543)</f>
        <v>0</v>
      </c>
      <c r="F224" s="326" t="n">
        <f aca="false">SUMIF('Correspondance GFC OP@LE'!$F$9:$F$543,A224,'Correspondance GFC OP@LE'!$I$9:$I$543)</f>
        <v>0</v>
      </c>
      <c r="G224" s="327" t="s">
        <v>833</v>
      </c>
    </row>
    <row r="225" customFormat="false" ht="15" hidden="false" customHeight="false" outlineLevel="0" collapsed="false">
      <c r="A225" s="324" t="s">
        <v>1036</v>
      </c>
      <c r="B225" s="331" t="s">
        <v>1037</v>
      </c>
      <c r="C225" s="326" t="str">
        <f aca="false">IF(E225&gt;F225,E225-F225,"")</f>
        <v/>
      </c>
      <c r="D225" s="326" t="str">
        <f aca="false">IF(F225&gt;E225,F225-E225,"")</f>
        <v/>
      </c>
      <c r="E225" s="326" t="n">
        <f aca="false">SUMIF('Correspondance GFC OP@LE'!$F$9:$F$543,A225,'Correspondance GFC OP@LE'!$H$9:$H$543)</f>
        <v>0</v>
      </c>
      <c r="F225" s="326" t="n">
        <f aca="false">SUMIF('Correspondance GFC OP@LE'!$F$9:$F$543,A225,'Correspondance GFC OP@LE'!$I$9:$I$543)</f>
        <v>0</v>
      </c>
      <c r="G225" s="327" t="s">
        <v>833</v>
      </c>
    </row>
    <row r="226" customFormat="false" ht="15" hidden="false" customHeight="false" outlineLevel="0" collapsed="false">
      <c r="A226" s="330" t="s">
        <v>1038</v>
      </c>
      <c r="B226" s="329" t="s">
        <v>1039</v>
      </c>
      <c r="C226" s="326" t="str">
        <f aca="false">IF(E226&gt;F226,E226-F226,"")</f>
        <v/>
      </c>
      <c r="D226" s="326" t="str">
        <f aca="false">IF(F226&gt;E226,F226-E226,"")</f>
        <v/>
      </c>
      <c r="E226" s="326" t="n">
        <f aca="false">SUMIF('Correspondance GFC OP@LE'!$F$9:$F$543,A226,'Correspondance GFC OP@LE'!$H$9:$H$543)</f>
        <v>0</v>
      </c>
      <c r="F226" s="326" t="n">
        <f aca="false">SUMIF('Correspondance GFC OP@LE'!$F$9:$F$543,A226,'Correspondance GFC OP@LE'!$I$9:$I$543)</f>
        <v>0</v>
      </c>
      <c r="G226" s="327" t="s">
        <v>833</v>
      </c>
    </row>
    <row r="227" customFormat="false" ht="15" hidden="false" customHeight="false" outlineLevel="0" collapsed="false">
      <c r="A227" s="330" t="s">
        <v>1040</v>
      </c>
      <c r="B227" s="329" t="s">
        <v>408</v>
      </c>
      <c r="C227" s="326" t="str">
        <f aca="false">IF(E227&gt;F227,E227-F227,"")</f>
        <v/>
      </c>
      <c r="D227" s="326" t="str">
        <f aca="false">IF(F227&gt;E227,F227-E227,"")</f>
        <v/>
      </c>
      <c r="E227" s="326" t="n">
        <f aca="false">SUMIF('Correspondance GFC OP@LE'!$F$9:$F$543,A227,'Correspondance GFC OP@LE'!$H$9:$H$543)</f>
        <v>0</v>
      </c>
      <c r="F227" s="326" t="n">
        <f aca="false">SUMIF('Correspondance GFC OP@LE'!$F$9:$F$543,A227,'Correspondance GFC OP@LE'!$I$9:$I$543)</f>
        <v>0</v>
      </c>
      <c r="G227" s="327" t="s">
        <v>781</v>
      </c>
    </row>
    <row r="228" customFormat="false" ht="15" hidden="false" customHeight="false" outlineLevel="0" collapsed="false">
      <c r="A228" s="330" t="s">
        <v>1041</v>
      </c>
      <c r="B228" s="329" t="s">
        <v>409</v>
      </c>
      <c r="C228" s="326" t="str">
        <f aca="false">IF(E228&gt;F228,E228-F228,"")</f>
        <v/>
      </c>
      <c r="D228" s="326" t="str">
        <f aca="false">IF(F228&gt;E228,F228-E228,"")</f>
        <v/>
      </c>
      <c r="E228" s="326" t="n">
        <f aca="false">SUMIF('Correspondance GFC OP@LE'!$F$9:$F$543,A228,'Correspondance GFC OP@LE'!$H$9:$H$543)</f>
        <v>0</v>
      </c>
      <c r="F228" s="326" t="n">
        <f aca="false">SUMIF('Correspondance GFC OP@LE'!$F$9:$F$543,A228,'Correspondance GFC OP@LE'!$I$9:$I$543)</f>
        <v>0</v>
      </c>
      <c r="G228" s="327" t="s">
        <v>833</v>
      </c>
    </row>
    <row r="229" customFormat="false" ht="15" hidden="false" customHeight="false" outlineLevel="0" collapsed="false">
      <c r="A229" s="330" t="s">
        <v>1042</v>
      </c>
      <c r="B229" s="329" t="s">
        <v>411</v>
      </c>
      <c r="C229" s="326" t="str">
        <f aca="false">IF(E229&gt;F229,E229-F229,"")</f>
        <v/>
      </c>
      <c r="D229" s="326" t="str">
        <f aca="false">IF(F229&gt;E229,F229-E229,"")</f>
        <v/>
      </c>
      <c r="E229" s="326" t="n">
        <f aca="false">SUMIF('Correspondance GFC OP@LE'!$F$9:$F$543,A229,'Correspondance GFC OP@LE'!$H$9:$H$543)</f>
        <v>0</v>
      </c>
      <c r="F229" s="326" t="n">
        <f aca="false">SUMIF('Correspondance GFC OP@LE'!$F$9:$F$543,A229,'Correspondance GFC OP@LE'!$I$9:$I$543)</f>
        <v>0</v>
      </c>
      <c r="G229" s="327" t="s">
        <v>833</v>
      </c>
    </row>
    <row r="230" customFormat="false" ht="15" hidden="false" customHeight="false" outlineLevel="0" collapsed="false">
      <c r="A230" s="330" t="s">
        <v>1043</v>
      </c>
      <c r="B230" s="329" t="s">
        <v>1044</v>
      </c>
      <c r="C230" s="326" t="str">
        <f aca="false">IF(E230&gt;F230,E230-F230,"")</f>
        <v/>
      </c>
      <c r="D230" s="326" t="str">
        <f aca="false">IF(F230&gt;E230,F230-E230,"")</f>
        <v/>
      </c>
      <c r="E230" s="326" t="n">
        <f aca="false">SUMIF('Correspondance GFC OP@LE'!$F$9:$F$543,A230,'Correspondance GFC OP@LE'!$H$9:$H$543)</f>
        <v>0</v>
      </c>
      <c r="F230" s="326" t="n">
        <f aca="false">SUMIF('Correspondance GFC OP@LE'!$F$9:$F$543,A230,'Correspondance GFC OP@LE'!$I$9:$I$543)</f>
        <v>0</v>
      </c>
      <c r="G230" s="327" t="s">
        <v>833</v>
      </c>
    </row>
    <row r="231" customFormat="false" ht="15" hidden="false" customHeight="false" outlineLevel="0" collapsed="false">
      <c r="A231" s="330" t="s">
        <v>1045</v>
      </c>
      <c r="B231" s="329" t="s">
        <v>414</v>
      </c>
      <c r="C231" s="326" t="str">
        <f aca="false">IF(E231&gt;F231,E231-F231,"")</f>
        <v/>
      </c>
      <c r="D231" s="326" t="str">
        <f aca="false">IF(F231&gt;E231,F231-E231,"")</f>
        <v/>
      </c>
      <c r="E231" s="326" t="n">
        <f aca="false">SUMIF('Correspondance GFC OP@LE'!$F$9:$F$543,A231,'Correspondance GFC OP@LE'!$H$9:$H$543)</f>
        <v>0</v>
      </c>
      <c r="F231" s="326" t="n">
        <f aca="false">SUMIF('Correspondance GFC OP@LE'!$F$9:$F$543,A231,'Correspondance GFC OP@LE'!$I$9:$I$543)</f>
        <v>0</v>
      </c>
      <c r="G231" s="327" t="s">
        <v>833</v>
      </c>
    </row>
    <row r="232" customFormat="false" ht="15" hidden="false" customHeight="false" outlineLevel="0" collapsed="false">
      <c r="A232" s="330" t="s">
        <v>1046</v>
      </c>
      <c r="B232" s="329" t="s">
        <v>415</v>
      </c>
      <c r="C232" s="326" t="str">
        <f aca="false">IF(E232&gt;F232,E232-F232,"")</f>
        <v/>
      </c>
      <c r="D232" s="326" t="str">
        <f aca="false">IF(F232&gt;E232,F232-E232,"")</f>
        <v/>
      </c>
      <c r="E232" s="326" t="n">
        <f aca="false">SUMIF('Correspondance GFC OP@LE'!$F$9:$F$543,A232,'Correspondance GFC OP@LE'!$H$9:$H$543)</f>
        <v>0</v>
      </c>
      <c r="F232" s="326" t="n">
        <f aca="false">SUMIF('Correspondance GFC OP@LE'!$F$9:$F$543,A232,'Correspondance GFC OP@LE'!$I$9:$I$543)</f>
        <v>0</v>
      </c>
      <c r="G232" s="327" t="s">
        <v>833</v>
      </c>
    </row>
    <row r="233" customFormat="false" ht="15" hidden="false" customHeight="false" outlineLevel="0" collapsed="false">
      <c r="A233" s="330" t="s">
        <v>1047</v>
      </c>
      <c r="B233" s="329" t="s">
        <v>417</v>
      </c>
      <c r="C233" s="326" t="str">
        <f aca="false">IF(E233&gt;F233,E233-F233,"")</f>
        <v/>
      </c>
      <c r="D233" s="326" t="str">
        <f aca="false">IF(F233&gt;E233,F233-E233,"")</f>
        <v/>
      </c>
      <c r="E233" s="326" t="n">
        <f aca="false">SUMIF('Correspondance GFC OP@LE'!$F$9:$F$543,A233,'Correspondance GFC OP@LE'!$H$9:$H$543)</f>
        <v>0</v>
      </c>
      <c r="F233" s="326" t="n">
        <f aca="false">SUMIF('Correspondance GFC OP@LE'!$F$9:$F$543,A233,'Correspondance GFC OP@LE'!$I$9:$I$543)</f>
        <v>0</v>
      </c>
      <c r="G233" s="327" t="s">
        <v>833</v>
      </c>
    </row>
    <row r="234" customFormat="false" ht="15" hidden="false" customHeight="false" outlineLevel="0" collapsed="false">
      <c r="A234" s="330" t="s">
        <v>1048</v>
      </c>
      <c r="B234" s="329" t="s">
        <v>424</v>
      </c>
      <c r="C234" s="326" t="str">
        <f aca="false">IF(E234&gt;F234,E234-F234,"")</f>
        <v/>
      </c>
      <c r="D234" s="326" t="str">
        <f aca="false">IF(F234&gt;E234,F234-E234,"")</f>
        <v/>
      </c>
      <c r="E234" s="326" t="n">
        <f aca="false">SUMIF('Correspondance GFC OP@LE'!$F$9:$F$543,A234,'Correspondance GFC OP@LE'!$H$9:$H$543)</f>
        <v>0</v>
      </c>
      <c r="F234" s="326" t="n">
        <f aca="false">SUMIF('Correspondance GFC OP@LE'!$F$9:$F$543,A234,'Correspondance GFC OP@LE'!$I$9:$I$543)</f>
        <v>0</v>
      </c>
      <c r="G234" s="327" t="s">
        <v>781</v>
      </c>
    </row>
    <row r="235" customFormat="false" ht="15" hidden="false" customHeight="false" outlineLevel="0" collapsed="false">
      <c r="A235" s="330" t="s">
        <v>1049</v>
      </c>
      <c r="B235" s="329" t="s">
        <v>428</v>
      </c>
      <c r="C235" s="326" t="str">
        <f aca="false">IF(E235&gt;F235,E235-F235,"")</f>
        <v/>
      </c>
      <c r="D235" s="326" t="str">
        <f aca="false">IF(F235&gt;E235,F235-E235,"")</f>
        <v/>
      </c>
      <c r="E235" s="326" t="n">
        <f aca="false">SUMIF('Correspondance GFC OP@LE'!$F$9:$F$543,A235,'Correspondance GFC OP@LE'!$H$9:$H$543)</f>
        <v>0</v>
      </c>
      <c r="F235" s="326" t="n">
        <f aca="false">SUMIF('Correspondance GFC OP@LE'!$F$9:$F$543,A235,'Correspondance GFC OP@LE'!$I$9:$I$543)</f>
        <v>0</v>
      </c>
      <c r="G235" s="327" t="s">
        <v>781</v>
      </c>
    </row>
    <row r="236" customFormat="false" ht="15" hidden="false" customHeight="false" outlineLevel="0" collapsed="false">
      <c r="A236" s="330" t="s">
        <v>1050</v>
      </c>
      <c r="B236" s="329" t="s">
        <v>431</v>
      </c>
      <c r="C236" s="326" t="str">
        <f aca="false">IF(E236&gt;F236,E236-F236,"")</f>
        <v/>
      </c>
      <c r="D236" s="326" t="str">
        <f aca="false">IF(F236&gt;E236,F236-E236,"")</f>
        <v/>
      </c>
      <c r="E236" s="326" t="n">
        <f aca="false">SUMIF('Correspondance GFC OP@LE'!$F$9:$F$543,A236,'Correspondance GFC OP@LE'!$H$9:$H$543)</f>
        <v>0</v>
      </c>
      <c r="F236" s="326" t="n">
        <f aca="false">SUMIF('Correspondance GFC OP@LE'!$F$9:$F$543,A236,'Correspondance GFC OP@LE'!$I$9:$I$543)</f>
        <v>0</v>
      </c>
      <c r="G236" s="327" t="s">
        <v>833</v>
      </c>
    </row>
    <row r="237" customFormat="false" ht="15" hidden="false" customHeight="false" outlineLevel="0" collapsed="false">
      <c r="A237" s="330" t="s">
        <v>1051</v>
      </c>
      <c r="B237" s="329" t="s">
        <v>432</v>
      </c>
      <c r="C237" s="326" t="str">
        <f aca="false">IF(E237&gt;F237,E237-F237,"")</f>
        <v/>
      </c>
      <c r="D237" s="326" t="str">
        <f aca="false">IF(F237&gt;E237,F237-E237,"")</f>
        <v/>
      </c>
      <c r="E237" s="326" t="n">
        <f aca="false">SUMIF('Correspondance GFC OP@LE'!$F$9:$F$543,A237,'Correspondance GFC OP@LE'!$H$9:$H$543)</f>
        <v>0</v>
      </c>
      <c r="F237" s="326" t="n">
        <f aca="false">SUMIF('Correspondance GFC OP@LE'!$F$9:$F$543,A237,'Correspondance GFC OP@LE'!$I$9:$I$543)</f>
        <v>0</v>
      </c>
      <c r="G237" s="327" t="s">
        <v>781</v>
      </c>
    </row>
    <row r="238" customFormat="false" ht="15" hidden="false" customHeight="false" outlineLevel="0" collapsed="false">
      <c r="A238" s="330" t="s">
        <v>1052</v>
      </c>
      <c r="B238" s="329" t="s">
        <v>434</v>
      </c>
      <c r="C238" s="326" t="str">
        <f aca="false">IF(E238&gt;F238,E238-F238,"")</f>
        <v/>
      </c>
      <c r="D238" s="326" t="str">
        <f aca="false">IF(F238&gt;E238,F238-E238,"")</f>
        <v/>
      </c>
      <c r="E238" s="326" t="n">
        <f aca="false">SUMIF('Correspondance GFC OP@LE'!$F$9:$F$543,A238,'Correspondance GFC OP@LE'!$H$9:$H$543)</f>
        <v>0</v>
      </c>
      <c r="F238" s="326" t="n">
        <f aca="false">SUMIF('Correspondance GFC OP@LE'!$F$9:$F$543,A238,'Correspondance GFC OP@LE'!$I$9:$I$543)</f>
        <v>0</v>
      </c>
      <c r="G238" s="327" t="s">
        <v>833</v>
      </c>
    </row>
    <row r="239" customFormat="false" ht="15" hidden="false" customHeight="false" outlineLevel="0" collapsed="false">
      <c r="A239" s="330" t="s">
        <v>1053</v>
      </c>
      <c r="B239" s="329" t="s">
        <v>436</v>
      </c>
      <c r="C239" s="326" t="str">
        <f aca="false">IF(E239&gt;F239,E239-F239,"")</f>
        <v/>
      </c>
      <c r="D239" s="326" t="str">
        <f aca="false">IF(F239&gt;E239,F239-E239,"")</f>
        <v/>
      </c>
      <c r="E239" s="326" t="n">
        <f aca="false">SUMIF('Correspondance GFC OP@LE'!$F$9:$F$543,A239,'Correspondance GFC OP@LE'!$H$9:$H$543)</f>
        <v>0</v>
      </c>
      <c r="F239" s="326" t="n">
        <f aca="false">SUMIF('Correspondance GFC OP@LE'!$F$9:$F$543,A239,'Correspondance GFC OP@LE'!$I$9:$I$543)</f>
        <v>0</v>
      </c>
      <c r="G239" s="327" t="s">
        <v>781</v>
      </c>
    </row>
    <row r="240" customFormat="false" ht="15" hidden="false" customHeight="false" outlineLevel="0" collapsed="false">
      <c r="A240" s="330" t="s">
        <v>1054</v>
      </c>
      <c r="B240" s="329" t="s">
        <v>438</v>
      </c>
      <c r="C240" s="326" t="str">
        <f aca="false">IF(E240&gt;F240,E240-F240,"")</f>
        <v/>
      </c>
      <c r="D240" s="326" t="str">
        <f aca="false">IF(F240&gt;E240,F240-E240,"")</f>
        <v/>
      </c>
      <c r="E240" s="326" t="n">
        <f aca="false">SUMIF('Correspondance GFC OP@LE'!$F$9:$F$543,A240,'Correspondance GFC OP@LE'!$H$9:$H$543)</f>
        <v>0</v>
      </c>
      <c r="F240" s="326" t="n">
        <f aca="false">SUMIF('Correspondance GFC OP@LE'!$F$9:$F$543,A240,'Correspondance GFC OP@LE'!$I$9:$I$543)</f>
        <v>0</v>
      </c>
      <c r="G240" s="327" t="s">
        <v>781</v>
      </c>
    </row>
    <row r="241" customFormat="false" ht="15" hidden="false" customHeight="false" outlineLevel="0" collapsed="false">
      <c r="A241" s="330" t="s">
        <v>1055</v>
      </c>
      <c r="B241" s="329" t="s">
        <v>440</v>
      </c>
      <c r="C241" s="326" t="str">
        <f aca="false">IF(E241&gt;F241,E241-F241,"")</f>
        <v/>
      </c>
      <c r="D241" s="326" t="str">
        <f aca="false">IF(F241&gt;E241,F241-E241,"")</f>
        <v/>
      </c>
      <c r="E241" s="326" t="n">
        <f aca="false">SUMIF('Correspondance GFC OP@LE'!$F$9:$F$543,A241,'Correspondance GFC OP@LE'!$H$9:$H$543)</f>
        <v>0</v>
      </c>
      <c r="F241" s="326" t="n">
        <f aca="false">SUMIF('Correspondance GFC OP@LE'!$F$9:$F$543,A241,'Correspondance GFC OP@LE'!$I$9:$I$543)</f>
        <v>0</v>
      </c>
      <c r="G241" s="327" t="s">
        <v>781</v>
      </c>
    </row>
    <row r="242" customFormat="false" ht="15" hidden="false" customHeight="false" outlineLevel="0" collapsed="false">
      <c r="A242" s="330" t="s">
        <v>1056</v>
      </c>
      <c r="B242" s="329" t="s">
        <v>442</v>
      </c>
      <c r="C242" s="326" t="str">
        <f aca="false">IF(E242&gt;F242,E242-F242,"")</f>
        <v/>
      </c>
      <c r="D242" s="326" t="str">
        <f aca="false">IF(F242&gt;E242,F242-E242,"")</f>
        <v/>
      </c>
      <c r="E242" s="326" t="n">
        <f aca="false">SUMIF('Correspondance GFC OP@LE'!$F$9:$F$543,A242,'Correspondance GFC OP@LE'!$H$9:$H$543)</f>
        <v>0</v>
      </c>
      <c r="F242" s="326" t="n">
        <f aca="false">SUMIF('Correspondance GFC OP@LE'!$F$9:$F$543,A242,'Correspondance GFC OP@LE'!$I$9:$I$543)</f>
        <v>0</v>
      </c>
      <c r="G242" s="333" t="s">
        <v>1057</v>
      </c>
    </row>
    <row r="243" customFormat="false" ht="15" hidden="false" customHeight="false" outlineLevel="0" collapsed="false">
      <c r="A243" s="330" t="s">
        <v>1058</v>
      </c>
      <c r="B243" s="329" t="s">
        <v>444</v>
      </c>
      <c r="C243" s="326" t="str">
        <f aca="false">IF(E243&gt;F243,E243-F243,"")</f>
        <v/>
      </c>
      <c r="D243" s="326" t="str">
        <f aca="false">IF(F243&gt;E243,F243-E243,"")</f>
        <v/>
      </c>
      <c r="E243" s="326" t="n">
        <f aca="false">SUMIF('Correspondance GFC OP@LE'!$F$9:$F$543,A243,'Correspondance GFC OP@LE'!$H$9:$H$543)</f>
        <v>0</v>
      </c>
      <c r="F243" s="326" t="n">
        <f aca="false">SUMIF('Correspondance GFC OP@LE'!$F$9:$F$543,A243,'Correspondance GFC OP@LE'!$I$9:$I$543)</f>
        <v>0</v>
      </c>
      <c r="G243" s="333" t="s">
        <v>1057</v>
      </c>
    </row>
    <row r="244" customFormat="false" ht="15" hidden="false" customHeight="false" outlineLevel="0" collapsed="false">
      <c r="A244" s="330" t="s">
        <v>1059</v>
      </c>
      <c r="B244" s="329" t="s">
        <v>446</v>
      </c>
      <c r="C244" s="326" t="str">
        <f aca="false">IF(E244&gt;F244,E244-F244,"")</f>
        <v/>
      </c>
      <c r="D244" s="326" t="str">
        <f aca="false">IF(F244&gt;E244,F244-E244,"")</f>
        <v/>
      </c>
      <c r="E244" s="326" t="n">
        <f aca="false">SUMIF('Correspondance GFC OP@LE'!$F$9:$F$543,A244,'Correspondance GFC OP@LE'!$H$9:$H$543)</f>
        <v>0</v>
      </c>
      <c r="F244" s="326" t="n">
        <f aca="false">SUMIF('Correspondance GFC OP@LE'!$F$9:$F$543,A244,'Correspondance GFC OP@LE'!$I$9:$I$543)</f>
        <v>0</v>
      </c>
      <c r="G244" s="333" t="s">
        <v>1057</v>
      </c>
    </row>
    <row r="245" customFormat="false" ht="15" hidden="false" customHeight="false" outlineLevel="0" collapsed="false">
      <c r="A245" s="330" t="s">
        <v>1060</v>
      </c>
      <c r="B245" s="329" t="s">
        <v>1061</v>
      </c>
      <c r="C245" s="326" t="str">
        <f aca="false">IF(E245&gt;F245,E245-F245,"")</f>
        <v/>
      </c>
      <c r="D245" s="326" t="str">
        <f aca="false">IF(F245&gt;E245,F245-E245,"")</f>
        <v/>
      </c>
      <c r="E245" s="326" t="n">
        <f aca="false">SUMIF('Correspondance GFC OP@LE'!$F$9:$F$543,A245,'Correspondance GFC OP@LE'!$H$9:$H$543)</f>
        <v>0</v>
      </c>
      <c r="F245" s="326" t="n">
        <f aca="false">SUMIF('Correspondance GFC OP@LE'!$F$9:$F$543,A245,'Correspondance GFC OP@LE'!$I$9:$I$543)</f>
        <v>0</v>
      </c>
      <c r="G245" s="333" t="s">
        <v>1062</v>
      </c>
    </row>
    <row r="246" customFormat="false" ht="15" hidden="false" customHeight="false" outlineLevel="0" collapsed="false">
      <c r="A246" s="330" t="s">
        <v>1063</v>
      </c>
      <c r="B246" s="329" t="s">
        <v>449</v>
      </c>
      <c r="C246" s="326" t="str">
        <f aca="false">IF(E246&gt;F246,E246-F246,"")</f>
        <v/>
      </c>
      <c r="D246" s="326" t="str">
        <f aca="false">IF(F246&gt;E246,F246-E246,"")</f>
        <v/>
      </c>
      <c r="E246" s="326" t="n">
        <f aca="false">SUMIF('Correspondance GFC OP@LE'!$F$9:$F$543,A246,'Correspondance GFC OP@LE'!$H$9:$H$543)</f>
        <v>0</v>
      </c>
      <c r="F246" s="326" t="n">
        <f aca="false">SUMIF('Correspondance GFC OP@LE'!$F$9:$F$543,A246,'Correspondance GFC OP@LE'!$I$9:$I$543)</f>
        <v>0</v>
      </c>
      <c r="G246" s="333" t="s">
        <v>1062</v>
      </c>
    </row>
    <row r="247" customFormat="false" ht="15" hidden="false" customHeight="false" outlineLevel="0" collapsed="false">
      <c r="A247" s="330" t="s">
        <v>1064</v>
      </c>
      <c r="B247" s="329" t="s">
        <v>451</v>
      </c>
      <c r="C247" s="326" t="str">
        <f aca="false">IF(E247&gt;F247,E247-F247,"")</f>
        <v/>
      </c>
      <c r="D247" s="326" t="str">
        <f aca="false">IF(F247&gt;E247,F247-E247,"")</f>
        <v/>
      </c>
      <c r="E247" s="326" t="n">
        <f aca="false">SUMIF('Correspondance GFC OP@LE'!$F$9:$F$543,A247,'Correspondance GFC OP@LE'!$H$9:$H$543)</f>
        <v>0</v>
      </c>
      <c r="F247" s="326" t="n">
        <f aca="false">SUMIF('Correspondance GFC OP@LE'!$F$9:$F$543,A247,'Correspondance GFC OP@LE'!$I$9:$I$543)</f>
        <v>0</v>
      </c>
      <c r="G247" s="327" t="s">
        <v>833</v>
      </c>
    </row>
    <row r="248" customFormat="false" ht="15" hidden="false" customHeight="false" outlineLevel="0" collapsed="false">
      <c r="A248" s="330" t="s">
        <v>1065</v>
      </c>
      <c r="B248" s="329" t="s">
        <v>453</v>
      </c>
      <c r="C248" s="326" t="str">
        <f aca="false">IF(E248&gt;F248,E248-F248,"")</f>
        <v/>
      </c>
      <c r="D248" s="326" t="str">
        <f aca="false">IF(F248&gt;E248,F248-E248,"")</f>
        <v/>
      </c>
      <c r="E248" s="326" t="n">
        <f aca="false">SUMIF('Correspondance GFC OP@LE'!$F$9:$F$543,A248,'Correspondance GFC OP@LE'!$H$9:$H$543)</f>
        <v>0</v>
      </c>
      <c r="F248" s="326" t="n">
        <f aca="false">SUMIF('Correspondance GFC OP@LE'!$F$9:$F$543,A248,'Correspondance GFC OP@LE'!$I$9:$I$543)</f>
        <v>0</v>
      </c>
      <c r="G248" s="333" t="s">
        <v>1062</v>
      </c>
    </row>
    <row r="249" customFormat="false" ht="15" hidden="false" customHeight="false" outlineLevel="0" collapsed="false">
      <c r="A249" s="330" t="s">
        <v>1066</v>
      </c>
      <c r="B249" s="329" t="s">
        <v>455</v>
      </c>
      <c r="C249" s="326" t="str">
        <f aca="false">IF(E249&gt;F249,E249-F249,"")</f>
        <v/>
      </c>
      <c r="D249" s="326" t="str">
        <f aca="false">IF(F249&gt;E249,F249-E249,"")</f>
        <v/>
      </c>
      <c r="E249" s="326" t="n">
        <f aca="false">SUMIF('Correspondance GFC OP@LE'!$F$9:$F$543,A249,'Correspondance GFC OP@LE'!$H$9:$H$543)</f>
        <v>0</v>
      </c>
      <c r="F249" s="326" t="n">
        <f aca="false">SUMIF('Correspondance GFC OP@LE'!$F$9:$F$543,A249,'Correspondance GFC OP@LE'!$I$9:$I$543)</f>
        <v>0</v>
      </c>
      <c r="G249" s="327" t="s">
        <v>781</v>
      </c>
    </row>
    <row r="250" customFormat="false" ht="15" hidden="false" customHeight="false" outlineLevel="0" collapsed="false">
      <c r="A250" s="330" t="s">
        <v>1067</v>
      </c>
      <c r="B250" s="329" t="s">
        <v>457</v>
      </c>
      <c r="C250" s="326" t="str">
        <f aca="false">IF(E250&gt;F250,E250-F250,"")</f>
        <v/>
      </c>
      <c r="D250" s="326" t="str">
        <f aca="false">IF(F250&gt;E250,F250-E250,"")</f>
        <v/>
      </c>
      <c r="E250" s="326" t="n">
        <f aca="false">SUMIF('Correspondance GFC OP@LE'!$F$9:$F$543,A250,'Correspondance GFC OP@LE'!$H$9:$H$543)</f>
        <v>0</v>
      </c>
      <c r="F250" s="326" t="n">
        <f aca="false">SUMIF('Correspondance GFC OP@LE'!$F$9:$F$543,A250,'Correspondance GFC OP@LE'!$I$9:$I$543)</f>
        <v>0</v>
      </c>
      <c r="G250" s="333" t="s">
        <v>1068</v>
      </c>
    </row>
    <row r="251" customFormat="false" ht="15" hidden="false" customHeight="false" outlineLevel="0" collapsed="false">
      <c r="A251" s="330" t="s">
        <v>1069</v>
      </c>
      <c r="B251" s="329" t="s">
        <v>458</v>
      </c>
      <c r="C251" s="326" t="str">
        <f aca="false">IF(E251&gt;F251,E251-F251,"")</f>
        <v/>
      </c>
      <c r="D251" s="326" t="str">
        <f aca="false">IF(F251&gt;E251,F251-E251,"")</f>
        <v/>
      </c>
      <c r="E251" s="326" t="n">
        <f aca="false">SUMIF('Correspondance GFC OP@LE'!$F$9:$F$543,A251,'Correspondance GFC OP@LE'!$H$9:$H$543)</f>
        <v>0</v>
      </c>
      <c r="F251" s="326" t="n">
        <f aca="false">SUMIF('Correspondance GFC OP@LE'!$F$9:$F$543,A251,'Correspondance GFC OP@LE'!$I$9:$I$543)</f>
        <v>0</v>
      </c>
      <c r="G251" s="327" t="s">
        <v>781</v>
      </c>
    </row>
    <row r="252" customFormat="false" ht="15" hidden="false" customHeight="false" outlineLevel="0" collapsed="false">
      <c r="A252" s="330" t="s">
        <v>1070</v>
      </c>
      <c r="B252" s="329" t="s">
        <v>460</v>
      </c>
      <c r="C252" s="326" t="str">
        <f aca="false">IF(E252&gt;F252,E252-F252,"")</f>
        <v/>
      </c>
      <c r="D252" s="326" t="str">
        <f aca="false">IF(F252&gt;E252,F252-E252,"")</f>
        <v/>
      </c>
      <c r="E252" s="326" t="n">
        <f aca="false">SUMIF('Correspondance GFC OP@LE'!$F$9:$F$543,A252,'Correspondance GFC OP@LE'!$H$9:$H$543)</f>
        <v>0</v>
      </c>
      <c r="F252" s="326" t="n">
        <f aca="false">SUMIF('Correspondance GFC OP@LE'!$F$9:$F$543,A252,'Correspondance GFC OP@LE'!$I$9:$I$543)</f>
        <v>0</v>
      </c>
      <c r="G252" s="327" t="s">
        <v>906</v>
      </c>
    </row>
    <row r="253" customFormat="false" ht="15" hidden="false" customHeight="false" outlineLevel="0" collapsed="false">
      <c r="A253" s="330" t="s">
        <v>1071</v>
      </c>
      <c r="B253" s="329" t="s">
        <v>461</v>
      </c>
      <c r="C253" s="326" t="str">
        <f aca="false">IF(E253&gt;F253,E253-F253,"")</f>
        <v/>
      </c>
      <c r="D253" s="326" t="str">
        <f aca="false">IF(F253&gt;E253,F253-E253,"")</f>
        <v/>
      </c>
      <c r="E253" s="326" t="n">
        <f aca="false">SUMIF('Correspondance GFC OP@LE'!$F$9:$F$543,A253,'Correspondance GFC OP@LE'!$H$9:$H$543)</f>
        <v>0</v>
      </c>
      <c r="F253" s="326" t="n">
        <f aca="false">SUMIF('Correspondance GFC OP@LE'!$F$9:$F$543,A253,'Correspondance GFC OP@LE'!$I$9:$I$543)</f>
        <v>0</v>
      </c>
      <c r="G253" s="327" t="s">
        <v>906</v>
      </c>
    </row>
    <row r="254" customFormat="false" ht="15" hidden="false" customHeight="false" outlineLevel="0" collapsed="false">
      <c r="A254" s="330" t="s">
        <v>1072</v>
      </c>
      <c r="B254" s="329" t="s">
        <v>463</v>
      </c>
      <c r="C254" s="326" t="str">
        <f aca="false">IF(E254&gt;F254,E254-F254,"")</f>
        <v/>
      </c>
      <c r="D254" s="326" t="str">
        <f aca="false">IF(F254&gt;E254,F254-E254,"")</f>
        <v/>
      </c>
      <c r="E254" s="326" t="n">
        <f aca="false">SUMIF('Correspondance GFC OP@LE'!$F$9:$F$543,A254,'Correspondance GFC OP@LE'!$H$9:$H$543)</f>
        <v>0</v>
      </c>
      <c r="F254" s="326" t="n">
        <f aca="false">SUMIF('Correspondance GFC OP@LE'!$F$9:$F$543,A254,'Correspondance GFC OP@LE'!$I$9:$I$543)</f>
        <v>0</v>
      </c>
      <c r="G254" s="327" t="s">
        <v>906</v>
      </c>
    </row>
    <row r="255" customFormat="false" ht="15" hidden="false" customHeight="false" outlineLevel="0" collapsed="false">
      <c r="A255" s="330" t="s">
        <v>1073</v>
      </c>
      <c r="B255" s="329" t="s">
        <v>464</v>
      </c>
      <c r="C255" s="326" t="str">
        <f aca="false">IF(E255&gt;F255,E255-F255,"")</f>
        <v/>
      </c>
      <c r="D255" s="326" t="str">
        <f aca="false">IF(F255&gt;E255,F255-E255,"")</f>
        <v/>
      </c>
      <c r="E255" s="326" t="n">
        <f aca="false">SUMIF('Correspondance GFC OP@LE'!$F$9:$F$543,A255,'Correspondance GFC OP@LE'!$H$9:$H$543)</f>
        <v>0</v>
      </c>
      <c r="F255" s="326" t="n">
        <f aca="false">SUMIF('Correspondance GFC OP@LE'!$F$9:$F$543,A255,'Correspondance GFC OP@LE'!$I$9:$I$543)</f>
        <v>0</v>
      </c>
      <c r="G255" s="327" t="s">
        <v>906</v>
      </c>
    </row>
    <row r="256" customFormat="false" ht="15" hidden="false" customHeight="false" outlineLevel="0" collapsed="false">
      <c r="A256" s="330" t="s">
        <v>1074</v>
      </c>
      <c r="B256" s="329" t="s">
        <v>466</v>
      </c>
      <c r="C256" s="326" t="str">
        <f aca="false">IF(E256&gt;F256,E256-F256,"")</f>
        <v/>
      </c>
      <c r="D256" s="326" t="str">
        <f aca="false">IF(F256&gt;E256,F256-E256,"")</f>
        <v/>
      </c>
      <c r="E256" s="326" t="n">
        <f aca="false">SUMIF('Correspondance GFC OP@LE'!$F$9:$F$543,A256,'Correspondance GFC OP@LE'!$H$9:$H$543)</f>
        <v>0</v>
      </c>
      <c r="F256" s="326" t="n">
        <f aca="false">SUMIF('Correspondance GFC OP@LE'!$F$9:$F$543,A256,'Correspondance GFC OP@LE'!$I$9:$I$543)</f>
        <v>0</v>
      </c>
      <c r="G256" s="327" t="s">
        <v>1075</v>
      </c>
    </row>
    <row r="257" customFormat="false" ht="15" hidden="false" customHeight="false" outlineLevel="0" collapsed="false">
      <c r="A257" s="330" t="s">
        <v>1076</v>
      </c>
      <c r="B257" s="329" t="s">
        <v>467</v>
      </c>
      <c r="C257" s="326" t="str">
        <f aca="false">IF(E257&gt;F257,E257-F257,"")</f>
        <v/>
      </c>
      <c r="D257" s="326" t="str">
        <f aca="false">IF(F257&gt;E257,F257-E257,"")</f>
        <v/>
      </c>
      <c r="E257" s="334" t="n">
        <f aca="false">SUMIF('Correspondance GFC OP@LE'!$F$9:$F$543,A257,'Correspondance GFC OP@LE'!$H$9:$H$543)</f>
        <v>0</v>
      </c>
      <c r="F257" s="334" t="n">
        <f aca="false">SUMIF('Correspondance GFC OP@LE'!$F$9:$F$543,A257,'Correspondance GFC OP@LE'!$I$9:$I$543)</f>
        <v>0</v>
      </c>
      <c r="G257" s="327" t="s">
        <v>781</v>
      </c>
    </row>
    <row r="258" customFormat="false" ht="15" hidden="false" customHeight="false" outlineLevel="0" collapsed="false">
      <c r="A258" s="330" t="n">
        <v>601100</v>
      </c>
      <c r="B258" s="329" t="s">
        <v>468</v>
      </c>
      <c r="C258" s="326" t="str">
        <f aca="false">IF(E258&gt;F258,E258-F258,"")</f>
        <v/>
      </c>
      <c r="D258" s="326" t="str">
        <f aca="false">IF(F258&gt;E258,F258-E258,"")</f>
        <v/>
      </c>
      <c r="E258" s="334" t="n">
        <f aca="false">SUMIF('Correspondance GFC OP@LE'!$F$9:$F$543,A258,'Correspondance GFC OP@LE'!$H$9:$H$543)</f>
        <v>0</v>
      </c>
      <c r="F258" s="334" t="n">
        <f aca="false">SUMIF('Correspondance GFC OP@LE'!$F$9:$F$543,A258,'Correspondance GFC OP@LE'!$I$9:$I$543)</f>
        <v>0</v>
      </c>
      <c r="G258" s="335" t="s">
        <v>1077</v>
      </c>
    </row>
    <row r="259" customFormat="false" ht="15" hidden="false" customHeight="false" outlineLevel="0" collapsed="false">
      <c r="A259" s="330" t="n">
        <v>601300</v>
      </c>
      <c r="B259" s="329" t="s">
        <v>469</v>
      </c>
      <c r="C259" s="326" t="str">
        <f aca="false">IF(E259&gt;F259,E259-F259,"")</f>
        <v/>
      </c>
      <c r="D259" s="326" t="str">
        <f aca="false">IF(F259&gt;E259,F259-E259,"")</f>
        <v/>
      </c>
      <c r="E259" s="334" t="n">
        <f aca="false">SUMIF('Correspondance GFC OP@LE'!$F$9:$F$543,A259,'Correspondance GFC OP@LE'!$H$9:$H$543)</f>
        <v>0</v>
      </c>
      <c r="F259" s="334" t="n">
        <f aca="false">SUMIF('Correspondance GFC OP@LE'!$F$9:$F$543,A259,'Correspondance GFC OP@LE'!$I$9:$I$543)</f>
        <v>0</v>
      </c>
      <c r="G259" s="335" t="s">
        <v>1077</v>
      </c>
    </row>
    <row r="260" customFormat="false" ht="15" hidden="false" customHeight="false" outlineLevel="0" collapsed="false">
      <c r="A260" s="330" t="n">
        <v>602110</v>
      </c>
      <c r="B260" s="329" t="s">
        <v>471</v>
      </c>
      <c r="C260" s="326" t="str">
        <f aca="false">IF(E260&gt;F260,E260-F260,"")</f>
        <v/>
      </c>
      <c r="D260" s="326" t="str">
        <f aca="false">IF(F260&gt;E260,F260-E260,"")</f>
        <v/>
      </c>
      <c r="E260" s="334" t="n">
        <f aca="false">SUMIF('Correspondance GFC OP@LE'!$F$9:$F$543,A260,'Correspondance GFC OP@LE'!$H$9:$H$543)</f>
        <v>0</v>
      </c>
      <c r="F260" s="334" t="n">
        <f aca="false">SUMIF('Correspondance GFC OP@LE'!$F$9:$F$543,A260,'Correspondance GFC OP@LE'!$I$9:$I$543)</f>
        <v>0</v>
      </c>
      <c r="G260" s="335" t="s">
        <v>1077</v>
      </c>
    </row>
    <row r="261" customFormat="false" ht="15" hidden="false" customHeight="false" outlineLevel="0" collapsed="false">
      <c r="A261" s="330" t="n">
        <v>602120</v>
      </c>
      <c r="B261" s="329" t="s">
        <v>178</v>
      </c>
      <c r="C261" s="326" t="str">
        <f aca="false">IF(E261&gt;F261,E261-F261,"")</f>
        <v/>
      </c>
      <c r="D261" s="326" t="str">
        <f aca="false">IF(F261&gt;E261,F261-E261,"")</f>
        <v/>
      </c>
      <c r="E261" s="334" t="n">
        <f aca="false">SUMIF('Correspondance GFC OP@LE'!$F$9:$F$543,A261,'Correspondance GFC OP@LE'!$H$9:$H$543)</f>
        <v>0</v>
      </c>
      <c r="F261" s="334" t="n">
        <f aca="false">SUMIF('Correspondance GFC OP@LE'!$F$9:$F$543,A261,'Correspondance GFC OP@LE'!$I$9:$I$543)</f>
        <v>0</v>
      </c>
      <c r="G261" s="335" t="s">
        <v>1077</v>
      </c>
    </row>
    <row r="262" customFormat="false" ht="15" hidden="false" customHeight="false" outlineLevel="0" collapsed="false">
      <c r="A262" s="330" t="n">
        <v>602130</v>
      </c>
      <c r="B262" s="329" t="s">
        <v>472</v>
      </c>
      <c r="C262" s="326" t="str">
        <f aca="false">IF(E262&gt;F262,E262-F262,"")</f>
        <v/>
      </c>
      <c r="D262" s="326" t="str">
        <f aca="false">IF(F262&gt;E262,F262-E262,"")</f>
        <v/>
      </c>
      <c r="E262" s="334" t="n">
        <f aca="false">SUMIF('Correspondance GFC OP@LE'!$F$9:$F$543,A262,'Correspondance GFC OP@LE'!$H$9:$H$543)</f>
        <v>0</v>
      </c>
      <c r="F262" s="334" t="n">
        <f aca="false">SUMIF('Correspondance GFC OP@LE'!$F$9:$F$543,A262,'Correspondance GFC OP@LE'!$I$9:$I$543)</f>
        <v>0</v>
      </c>
      <c r="G262" s="335" t="s">
        <v>1077</v>
      </c>
    </row>
    <row r="263" customFormat="false" ht="15" hidden="false" customHeight="false" outlineLevel="0" collapsed="false">
      <c r="A263" s="330" t="n">
        <v>602180</v>
      </c>
      <c r="B263" s="329" t="s">
        <v>180</v>
      </c>
      <c r="C263" s="326" t="str">
        <f aca="false">IF(E263&gt;F263,E263-F263,"")</f>
        <v/>
      </c>
      <c r="D263" s="326" t="str">
        <f aca="false">IF(F263&gt;E263,F263-E263,"")</f>
        <v/>
      </c>
      <c r="E263" s="334" t="n">
        <f aca="false">SUMIF('Correspondance GFC OP@LE'!$F$9:$F$543,A263,'Correspondance GFC OP@LE'!$H$9:$H$543)</f>
        <v>0</v>
      </c>
      <c r="F263" s="334" t="n">
        <f aca="false">SUMIF('Correspondance GFC OP@LE'!$F$9:$F$543,A263,'Correspondance GFC OP@LE'!$I$9:$I$543)</f>
        <v>0</v>
      </c>
      <c r="G263" s="335" t="s">
        <v>1077</v>
      </c>
    </row>
    <row r="264" customFormat="false" ht="15" hidden="false" customHeight="false" outlineLevel="0" collapsed="false">
      <c r="A264" s="330" t="n">
        <v>602210</v>
      </c>
      <c r="B264" s="329" t="s">
        <v>474</v>
      </c>
      <c r="C264" s="326" t="str">
        <f aca="false">IF(E264&gt;F264,E264-F264,"")</f>
        <v/>
      </c>
      <c r="D264" s="326" t="str">
        <f aca="false">IF(F264&gt;E264,F264-E264,"")</f>
        <v/>
      </c>
      <c r="E264" s="334" t="n">
        <f aca="false">SUMIF('Correspondance GFC OP@LE'!$F$9:$F$543,A264,'Correspondance GFC OP@LE'!$H$9:$H$543)</f>
        <v>0</v>
      </c>
      <c r="F264" s="334" t="n">
        <f aca="false">SUMIF('Correspondance GFC OP@LE'!$F$9:$F$543,A264,'Correspondance GFC OP@LE'!$I$9:$I$543)</f>
        <v>0</v>
      </c>
      <c r="G264" s="335" t="s">
        <v>1077</v>
      </c>
    </row>
    <row r="265" customFormat="false" ht="15" hidden="false" customHeight="false" outlineLevel="0" collapsed="false">
      <c r="A265" s="330" t="n">
        <v>602220</v>
      </c>
      <c r="B265" s="329" t="s">
        <v>475</v>
      </c>
      <c r="C265" s="326" t="str">
        <f aca="false">IF(E265&gt;F265,E265-F265,"")</f>
        <v/>
      </c>
      <c r="D265" s="326" t="str">
        <f aca="false">IF(F265&gt;E265,F265-E265,"")</f>
        <v/>
      </c>
      <c r="E265" s="334" t="n">
        <f aca="false">SUMIF('Correspondance GFC OP@LE'!$F$9:$F$543,A265,'Correspondance GFC OP@LE'!$H$9:$H$543)</f>
        <v>0</v>
      </c>
      <c r="F265" s="334" t="n">
        <f aca="false">SUMIF('Correspondance GFC OP@LE'!$F$9:$F$543,A265,'Correspondance GFC OP@LE'!$I$9:$I$543)</f>
        <v>0</v>
      </c>
      <c r="G265" s="335" t="s">
        <v>1077</v>
      </c>
    </row>
    <row r="266" customFormat="false" ht="15" hidden="false" customHeight="false" outlineLevel="0" collapsed="false">
      <c r="A266" s="330" t="n">
        <v>602230</v>
      </c>
      <c r="B266" s="329" t="s">
        <v>476</v>
      </c>
      <c r="C266" s="326" t="str">
        <f aca="false">IF(E266&gt;F266,E266-F266,"")</f>
        <v/>
      </c>
      <c r="D266" s="326" t="str">
        <f aca="false">IF(F266&gt;E266,F266-E266,"")</f>
        <v/>
      </c>
      <c r="E266" s="334" t="n">
        <f aca="false">SUMIF('Correspondance GFC OP@LE'!$F$9:$F$543,A266,'Correspondance GFC OP@LE'!$H$9:$H$543)</f>
        <v>0</v>
      </c>
      <c r="F266" s="334" t="n">
        <f aca="false">SUMIF('Correspondance GFC OP@LE'!$F$9:$F$543,A266,'Correspondance GFC OP@LE'!$I$9:$I$543)</f>
        <v>0</v>
      </c>
      <c r="G266" s="335" t="s">
        <v>1077</v>
      </c>
    </row>
    <row r="267" customFormat="false" ht="15" hidden="false" customHeight="false" outlineLevel="0" collapsed="false">
      <c r="A267" s="330" t="n">
        <v>602240</v>
      </c>
      <c r="B267" s="329" t="s">
        <v>477</v>
      </c>
      <c r="C267" s="326" t="str">
        <f aca="false">IF(E267&gt;F267,E267-F267,"")</f>
        <v/>
      </c>
      <c r="D267" s="326" t="str">
        <f aca="false">IF(F267&gt;E267,F267-E267,"")</f>
        <v/>
      </c>
      <c r="E267" s="334" t="n">
        <f aca="false">SUMIF('Correspondance GFC OP@LE'!$F$9:$F$543,A267,'Correspondance GFC OP@LE'!$H$9:$H$543)</f>
        <v>0</v>
      </c>
      <c r="F267" s="334" t="n">
        <f aca="false">SUMIF('Correspondance GFC OP@LE'!$F$9:$F$543,A267,'Correspondance GFC OP@LE'!$I$9:$I$543)</f>
        <v>0</v>
      </c>
      <c r="G267" s="335" t="s">
        <v>1077</v>
      </c>
    </row>
    <row r="268" customFormat="false" ht="15" hidden="false" customHeight="false" outlineLevel="0" collapsed="false">
      <c r="A268" s="330" t="n">
        <v>602800</v>
      </c>
      <c r="B268" s="329" t="s">
        <v>478</v>
      </c>
      <c r="C268" s="326" t="str">
        <f aca="false">IF(E268&gt;F268,E268-F268,"")</f>
        <v/>
      </c>
      <c r="D268" s="326" t="str">
        <f aca="false">IF(F268&gt;E268,F268-E268,"")</f>
        <v/>
      </c>
      <c r="E268" s="334" t="n">
        <f aca="false">SUMIF('Correspondance GFC OP@LE'!$F$9:$F$543,A268,'Correspondance GFC OP@LE'!$H$9:$H$543)</f>
        <v>0</v>
      </c>
      <c r="F268" s="334" t="n">
        <f aca="false">SUMIF('Correspondance GFC OP@LE'!$F$9:$F$543,A268,'Correspondance GFC OP@LE'!$I$9:$I$543)</f>
        <v>0</v>
      </c>
      <c r="G268" s="335" t="s">
        <v>1077</v>
      </c>
    </row>
    <row r="269" customFormat="false" ht="15" hidden="false" customHeight="false" outlineLevel="0" collapsed="false">
      <c r="A269" s="330" t="n">
        <v>603120</v>
      </c>
      <c r="B269" s="329" t="s">
        <v>480</v>
      </c>
      <c r="C269" s="326" t="str">
        <f aca="false">IF(E269&gt;F269,E269-F269,"")</f>
        <v/>
      </c>
      <c r="D269" s="326" t="str">
        <f aca="false">IF(F269&gt;E269,F269-E269,"")</f>
        <v/>
      </c>
      <c r="E269" s="334" t="n">
        <f aca="false">SUMIF('Correspondance GFC OP@LE'!$F$9:$F$543,A269,'Correspondance GFC OP@LE'!$H$9:$H$543)</f>
        <v>0</v>
      </c>
      <c r="F269" s="334" t="n">
        <f aca="false">SUMIF('Correspondance GFC OP@LE'!$F$9:$F$543,A269,'Correspondance GFC OP@LE'!$I$9:$I$543)</f>
        <v>0</v>
      </c>
      <c r="G269" s="335" t="s">
        <v>1077</v>
      </c>
    </row>
    <row r="270" customFormat="false" ht="15" hidden="false" customHeight="false" outlineLevel="0" collapsed="false">
      <c r="A270" s="330" t="n">
        <v>603620</v>
      </c>
      <c r="B270" s="329" t="s">
        <v>481</v>
      </c>
      <c r="C270" s="326" t="str">
        <f aca="false">IF(E270&gt;F270,E270-F270,"")</f>
        <v/>
      </c>
      <c r="D270" s="326" t="str">
        <f aca="false">IF(F270&gt;E270,F270-E270,"")</f>
        <v/>
      </c>
      <c r="E270" s="334" t="n">
        <f aca="false">SUMIF('Correspondance GFC OP@LE'!$F$9:$F$543,A270,'Correspondance GFC OP@LE'!$H$9:$H$543)</f>
        <v>0</v>
      </c>
      <c r="F270" s="334" t="n">
        <f aca="false">SUMIF('Correspondance GFC OP@LE'!$F$9:$F$543,A270,'Correspondance GFC OP@LE'!$I$9:$I$543)</f>
        <v>0</v>
      </c>
      <c r="G270" s="335" t="s">
        <v>1077</v>
      </c>
    </row>
    <row r="271" customFormat="false" ht="15" hidden="false" customHeight="false" outlineLevel="0" collapsed="false">
      <c r="A271" s="330" t="n">
        <v>606110</v>
      </c>
      <c r="B271" s="329" t="s">
        <v>483</v>
      </c>
      <c r="C271" s="326" t="str">
        <f aca="false">IF(E271&gt;F271,E271-F271,"")</f>
        <v/>
      </c>
      <c r="D271" s="326" t="str">
        <f aca="false">IF(F271&gt;E271,F271-E271,"")</f>
        <v/>
      </c>
      <c r="E271" s="334" t="n">
        <f aca="false">SUMIF('Correspondance GFC OP@LE'!$F$9:$F$543,A271,'Correspondance GFC OP@LE'!$H$9:$H$543)</f>
        <v>0</v>
      </c>
      <c r="F271" s="334" t="n">
        <f aca="false">SUMIF('Correspondance GFC OP@LE'!$F$9:$F$543,A271,'Correspondance GFC OP@LE'!$I$9:$I$543)</f>
        <v>0</v>
      </c>
      <c r="G271" s="335" t="s">
        <v>1077</v>
      </c>
    </row>
    <row r="272" customFormat="false" ht="15" hidden="false" customHeight="false" outlineLevel="0" collapsed="false">
      <c r="A272" s="330" t="n">
        <v>606120</v>
      </c>
      <c r="B272" s="329" t="s">
        <v>484</v>
      </c>
      <c r="C272" s="326" t="str">
        <f aca="false">IF(E272&gt;F272,E272-F272,"")</f>
        <v/>
      </c>
      <c r="D272" s="326" t="str">
        <f aca="false">IF(F272&gt;E272,F272-E272,"")</f>
        <v/>
      </c>
      <c r="E272" s="334" t="n">
        <f aca="false">SUMIF('Correspondance GFC OP@LE'!$F$9:$F$543,A272,'Correspondance GFC OP@LE'!$H$9:$H$543)</f>
        <v>0</v>
      </c>
      <c r="F272" s="334" t="n">
        <f aca="false">SUMIF('Correspondance GFC OP@LE'!$F$9:$F$543,A272,'Correspondance GFC OP@LE'!$I$9:$I$543)</f>
        <v>0</v>
      </c>
      <c r="G272" s="335" t="s">
        <v>1077</v>
      </c>
    </row>
    <row r="273" customFormat="false" ht="15" hidden="false" customHeight="false" outlineLevel="0" collapsed="false">
      <c r="A273" s="330" t="n">
        <v>606130</v>
      </c>
      <c r="B273" s="329" t="s">
        <v>485</v>
      </c>
      <c r="C273" s="326" t="str">
        <f aca="false">IF(E273&gt;F273,E273-F273,"")</f>
        <v/>
      </c>
      <c r="D273" s="326" t="str">
        <f aca="false">IF(F273&gt;E273,F273-E273,"")</f>
        <v/>
      </c>
      <c r="E273" s="334" t="n">
        <f aca="false">SUMIF('Correspondance GFC OP@LE'!$F$9:$F$543,A273,'Correspondance GFC OP@LE'!$H$9:$H$543)</f>
        <v>0</v>
      </c>
      <c r="F273" s="334" t="n">
        <f aca="false">SUMIF('Correspondance GFC OP@LE'!$F$9:$F$543,A273,'Correspondance GFC OP@LE'!$I$9:$I$543)</f>
        <v>0</v>
      </c>
      <c r="G273" s="335" t="s">
        <v>1077</v>
      </c>
    </row>
    <row r="274" customFormat="false" ht="15" hidden="false" customHeight="false" outlineLevel="0" collapsed="false">
      <c r="A274" s="330" t="s">
        <v>1078</v>
      </c>
      <c r="B274" s="329" t="s">
        <v>486</v>
      </c>
      <c r="C274" s="326"/>
      <c r="D274" s="326"/>
      <c r="E274" s="334" t="n">
        <f aca="false">SUMIF('Correspondance GFC OP@LE'!$F$9:$F$543,A274,'Correspondance GFC OP@LE'!$H$9:$H$543)</f>
        <v>0</v>
      </c>
      <c r="F274" s="334" t="n">
        <f aca="false">SUMIF('Correspondance GFC OP@LE'!$F$9:$F$543,A274,'Correspondance GFC OP@LE'!$I$9:$I$543)</f>
        <v>0</v>
      </c>
      <c r="G274" s="335" t="s">
        <v>1077</v>
      </c>
    </row>
    <row r="275" customFormat="false" ht="15" hidden="false" customHeight="false" outlineLevel="0" collapsed="false">
      <c r="A275" s="330" t="n">
        <v>606210</v>
      </c>
      <c r="B275" s="329" t="s">
        <v>488</v>
      </c>
      <c r="C275" s="326" t="str">
        <f aca="false">IF(E275&gt;F275,E275-F275,"")</f>
        <v/>
      </c>
      <c r="D275" s="326" t="str">
        <f aca="false">IF(F275&gt;E275,F275-E275,"")</f>
        <v/>
      </c>
      <c r="E275" s="334" t="n">
        <f aca="false">SUMIF('Correspondance GFC OP@LE'!$F$9:$F$543,A275,'Correspondance GFC OP@LE'!$H$9:$H$543)</f>
        <v>0</v>
      </c>
      <c r="F275" s="334" t="n">
        <f aca="false">SUMIF('Correspondance GFC OP@LE'!$F$9:$F$543,A275,'Correspondance GFC OP@LE'!$I$9:$I$543)</f>
        <v>0</v>
      </c>
      <c r="G275" s="335" t="s">
        <v>1077</v>
      </c>
    </row>
    <row r="276" customFormat="false" ht="15" hidden="false" customHeight="false" outlineLevel="0" collapsed="false">
      <c r="A276" s="330" t="n">
        <v>606220</v>
      </c>
      <c r="B276" s="329" t="s">
        <v>514</v>
      </c>
      <c r="C276" s="326" t="str">
        <f aca="false">IF(E276&gt;F276,E276-F276,"")</f>
        <v/>
      </c>
      <c r="D276" s="326" t="str">
        <f aca="false">IF(F276&gt;E276,F276-E276,"")</f>
        <v/>
      </c>
      <c r="E276" s="334" t="n">
        <f aca="false">SUMIF('Correspondance GFC OP@LE'!$F$9:$F$543,A276,'Correspondance GFC OP@LE'!$H$9:$H$543)</f>
        <v>0</v>
      </c>
      <c r="F276" s="334" t="n">
        <f aca="false">SUMIF('Correspondance GFC OP@LE'!$F$9:$F$543,A276,'Correspondance GFC OP@LE'!$I$9:$I$543)</f>
        <v>0</v>
      </c>
      <c r="G276" s="335" t="s">
        <v>1077</v>
      </c>
    </row>
    <row r="277" customFormat="false" ht="15" hidden="false" customHeight="false" outlineLevel="0" collapsed="false">
      <c r="A277" s="330" t="n">
        <v>606230</v>
      </c>
      <c r="B277" s="329" t="s">
        <v>510</v>
      </c>
      <c r="C277" s="326" t="str">
        <f aca="false">IF(E277&gt;F277,E277-F277,"")</f>
        <v/>
      </c>
      <c r="D277" s="326" t="str">
        <f aca="false">IF(F277&gt;E277,F277-E277,"")</f>
        <v/>
      </c>
      <c r="E277" s="334" t="n">
        <f aca="false">SUMIF('Correspondance GFC OP@LE'!$F$9:$F$543,A277,'Correspondance GFC OP@LE'!$H$9:$H$543)</f>
        <v>0</v>
      </c>
      <c r="F277" s="334" t="n">
        <f aca="false">SUMIF('Correspondance GFC OP@LE'!$F$9:$F$543,A277,'Correspondance GFC OP@LE'!$I$9:$I$543)</f>
        <v>0</v>
      </c>
      <c r="G277" s="335" t="s">
        <v>1077</v>
      </c>
    </row>
    <row r="278" customFormat="false" ht="15" hidden="false" customHeight="false" outlineLevel="0" collapsed="false">
      <c r="A278" s="330" t="n">
        <v>606300</v>
      </c>
      <c r="B278" s="329" t="s">
        <v>490</v>
      </c>
      <c r="C278" s="326" t="str">
        <f aca="false">IF(E278&gt;F278,E278-F278,"")</f>
        <v/>
      </c>
      <c r="D278" s="326" t="str">
        <f aca="false">IF(F278&gt;E278,F278-E278,"")</f>
        <v/>
      </c>
      <c r="E278" s="334" t="n">
        <f aca="false">SUMIF('Correspondance GFC OP@LE'!$F$9:$F$543,A278,'Correspondance GFC OP@LE'!$H$9:$H$543)</f>
        <v>0</v>
      </c>
      <c r="F278" s="334" t="n">
        <f aca="false">SUMIF('Correspondance GFC OP@LE'!$F$9:$F$543,A278,'Correspondance GFC OP@LE'!$I$9:$I$543)</f>
        <v>0</v>
      </c>
      <c r="G278" s="335" t="s">
        <v>1077</v>
      </c>
    </row>
    <row r="279" customFormat="false" ht="15" hidden="false" customHeight="false" outlineLevel="0" collapsed="false">
      <c r="A279" s="330" t="n">
        <v>606400</v>
      </c>
      <c r="B279" s="329" t="s">
        <v>187</v>
      </c>
      <c r="C279" s="326" t="str">
        <f aca="false">IF(E279&gt;F279,E279-F279,"")</f>
        <v/>
      </c>
      <c r="D279" s="326" t="str">
        <f aca="false">IF(F279&gt;E279,F279-E279,"")</f>
        <v/>
      </c>
      <c r="E279" s="334" t="n">
        <f aca="false">SUMIF('Correspondance GFC OP@LE'!$F$9:$F$543,A279,'Correspondance GFC OP@LE'!$H$9:$H$543)</f>
        <v>0</v>
      </c>
      <c r="F279" s="334" t="n">
        <f aca="false">SUMIF('Correspondance GFC OP@LE'!$F$9:$F$543,A279,'Correspondance GFC OP@LE'!$I$9:$I$543)</f>
        <v>0</v>
      </c>
      <c r="G279" s="335" t="s">
        <v>1077</v>
      </c>
    </row>
    <row r="280" customFormat="false" ht="15" hidden="false" customHeight="false" outlineLevel="0" collapsed="false">
      <c r="A280" s="330" t="n">
        <v>606500</v>
      </c>
      <c r="B280" s="329" t="s">
        <v>491</v>
      </c>
      <c r="C280" s="326" t="str">
        <f aca="false">IF(E280&gt;F280,E280-F280,"")</f>
        <v/>
      </c>
      <c r="D280" s="326" t="str">
        <f aca="false">IF(F280&gt;E280,F280-E280,"")</f>
        <v/>
      </c>
      <c r="E280" s="334" t="n">
        <f aca="false">SUMIF('Correspondance GFC OP@LE'!$F$9:$F$543,A280,'Correspondance GFC OP@LE'!$H$9:$H$543)</f>
        <v>0</v>
      </c>
      <c r="F280" s="334" t="n">
        <f aca="false">SUMIF('Correspondance GFC OP@LE'!$F$9:$F$543,A280,'Correspondance GFC OP@LE'!$I$9:$I$543)</f>
        <v>0</v>
      </c>
      <c r="G280" s="335" t="s">
        <v>1077</v>
      </c>
    </row>
    <row r="281" customFormat="false" ht="15" hidden="false" customHeight="false" outlineLevel="0" collapsed="false">
      <c r="A281" s="330" t="n">
        <v>606600</v>
      </c>
      <c r="B281" s="329" t="s">
        <v>492</v>
      </c>
      <c r="C281" s="326" t="str">
        <f aca="false">IF(E281&gt;F281,E281-F281,"")</f>
        <v/>
      </c>
      <c r="D281" s="326" t="str">
        <f aca="false">IF(F281&gt;E281,F281-E281,"")</f>
        <v/>
      </c>
      <c r="E281" s="334" t="n">
        <f aca="false">SUMIF('Correspondance GFC OP@LE'!$F$9:$F$543,A281,'Correspondance GFC OP@LE'!$H$9:$H$543)</f>
        <v>0</v>
      </c>
      <c r="F281" s="334" t="n">
        <f aca="false">SUMIF('Correspondance GFC OP@LE'!$F$9:$F$543,A281,'Correspondance GFC OP@LE'!$I$9:$I$543)</f>
        <v>0</v>
      </c>
      <c r="G281" s="335" t="s">
        <v>1077</v>
      </c>
    </row>
    <row r="282" customFormat="false" ht="15" hidden="false" customHeight="false" outlineLevel="0" collapsed="false">
      <c r="A282" s="330" t="n">
        <v>606700</v>
      </c>
      <c r="B282" s="329" t="s">
        <v>493</v>
      </c>
      <c r="C282" s="326" t="str">
        <f aca="false">IF(E282&gt;F282,E282-F282,"")</f>
        <v/>
      </c>
      <c r="D282" s="326" t="str">
        <f aca="false">IF(F282&gt;E282,F282-E282,"")</f>
        <v/>
      </c>
      <c r="E282" s="334" t="n">
        <f aca="false">SUMIF('Correspondance GFC OP@LE'!$F$9:$F$543,A282,'Correspondance GFC OP@LE'!$H$9:$H$543)</f>
        <v>0</v>
      </c>
      <c r="F282" s="334" t="n">
        <f aca="false">SUMIF('Correspondance GFC OP@LE'!$F$9:$F$543,A282,'Correspondance GFC OP@LE'!$I$9:$I$543)</f>
        <v>0</v>
      </c>
      <c r="G282" s="335" t="s">
        <v>1077</v>
      </c>
    </row>
    <row r="283" customFormat="false" ht="30" hidden="false" customHeight="false" outlineLevel="0" collapsed="false">
      <c r="A283" s="330" t="n">
        <v>606800</v>
      </c>
      <c r="B283" s="329" t="s">
        <v>494</v>
      </c>
      <c r="C283" s="326" t="str">
        <f aca="false">IF(E283&gt;F283,E283-F283,"")</f>
        <v/>
      </c>
      <c r="D283" s="326" t="str">
        <f aca="false">IF(F283&gt;E283,F283-E283,"")</f>
        <v/>
      </c>
      <c r="E283" s="334" t="n">
        <f aca="false">SUMIF('Correspondance GFC OP@LE'!$F$9:$F$543,A283,'Correspondance GFC OP@LE'!$H$9:$H$543)</f>
        <v>0</v>
      </c>
      <c r="F283" s="334" t="n">
        <f aca="false">SUMIF('Correspondance GFC OP@LE'!$F$9:$F$543,A283,'Correspondance GFC OP@LE'!$I$9:$I$543)</f>
        <v>0</v>
      </c>
      <c r="G283" s="335" t="s">
        <v>1077</v>
      </c>
    </row>
    <row r="284" customFormat="false" ht="15" hidden="false" customHeight="false" outlineLevel="0" collapsed="false">
      <c r="A284" s="330" t="n">
        <v>609000</v>
      </c>
      <c r="B284" s="329" t="s">
        <v>495</v>
      </c>
      <c r="C284" s="326" t="str">
        <f aca="false">IF(E284&gt;F284,E284-F284,"")</f>
        <v/>
      </c>
      <c r="D284" s="326" t="str">
        <f aca="false">IF(F284&gt;E284,F284-E284,"")</f>
        <v/>
      </c>
      <c r="E284" s="334" t="n">
        <f aca="false">SUMIF('Correspondance GFC OP@LE'!$F$9:$F$543,A284,'Correspondance GFC OP@LE'!$H$9:$H$543)</f>
        <v>0</v>
      </c>
      <c r="F284" s="334" t="n">
        <f aca="false">SUMIF('Correspondance GFC OP@LE'!$F$9:$F$543,A284,'Correspondance GFC OP@LE'!$I$9:$I$543)</f>
        <v>0</v>
      </c>
      <c r="G284" s="335" t="s">
        <v>1077</v>
      </c>
    </row>
    <row r="285" customFormat="false" ht="15" hidden="false" customHeight="false" outlineLevel="0" collapsed="false">
      <c r="A285" s="330" t="n">
        <v>611100</v>
      </c>
      <c r="B285" s="329" t="s">
        <v>496</v>
      </c>
      <c r="C285" s="326" t="str">
        <f aca="false">IF(E285&gt;F285,E285-F285,"")</f>
        <v/>
      </c>
      <c r="D285" s="326" t="str">
        <f aca="false">IF(F285&gt;E285,F285-E285,"")</f>
        <v/>
      </c>
      <c r="E285" s="334" t="n">
        <f aca="false">SUMIF('Correspondance GFC OP@LE'!$F$9:$F$543,A285,'Correspondance GFC OP@LE'!$H$9:$H$543)</f>
        <v>0</v>
      </c>
      <c r="F285" s="334" t="n">
        <f aca="false">SUMIF('Correspondance GFC OP@LE'!$F$9:$F$543,A285,'Correspondance GFC OP@LE'!$I$9:$I$543)</f>
        <v>0</v>
      </c>
      <c r="G285" s="335" t="s">
        <v>1077</v>
      </c>
    </row>
    <row r="286" customFormat="false" ht="15" hidden="false" customHeight="false" outlineLevel="0" collapsed="false">
      <c r="A286" s="330" t="n">
        <v>611200</v>
      </c>
      <c r="B286" s="329" t="s">
        <v>497</v>
      </c>
      <c r="C286" s="326" t="str">
        <f aca="false">IF(E286&gt;F286,E286-F286,"")</f>
        <v/>
      </c>
      <c r="D286" s="326" t="str">
        <f aca="false">IF(F286&gt;E286,F286-E286,"")</f>
        <v/>
      </c>
      <c r="E286" s="334" t="n">
        <f aca="false">SUMIF('Correspondance GFC OP@LE'!$F$9:$F$543,A286,'Correspondance GFC OP@LE'!$H$9:$H$543)</f>
        <v>0</v>
      </c>
      <c r="F286" s="334" t="n">
        <f aca="false">SUMIF('Correspondance GFC OP@LE'!$F$9:$F$543,A286,'Correspondance GFC OP@LE'!$I$9:$I$543)</f>
        <v>0</v>
      </c>
      <c r="G286" s="335" t="s">
        <v>1077</v>
      </c>
    </row>
    <row r="287" customFormat="false" ht="15" hidden="false" customHeight="false" outlineLevel="0" collapsed="false">
      <c r="A287" s="330" t="n">
        <v>611800</v>
      </c>
      <c r="B287" s="329" t="s">
        <v>500</v>
      </c>
      <c r="C287" s="326" t="str">
        <f aca="false">IF(E287&gt;F287,E287-F287,"")</f>
        <v/>
      </c>
      <c r="D287" s="326" t="str">
        <f aca="false">IF(F287&gt;E287,F287-E287,"")</f>
        <v/>
      </c>
      <c r="E287" s="334" t="n">
        <f aca="false">SUMIF('Correspondance GFC OP@LE'!$F$9:$F$543,A287,'Correspondance GFC OP@LE'!$H$9:$H$543)</f>
        <v>0</v>
      </c>
      <c r="F287" s="334" t="n">
        <f aca="false">SUMIF('Correspondance GFC OP@LE'!$F$9:$F$543,A287,'Correspondance GFC OP@LE'!$I$9:$I$543)</f>
        <v>0</v>
      </c>
      <c r="G287" s="335" t="s">
        <v>1077</v>
      </c>
    </row>
    <row r="288" customFormat="false" ht="15" hidden="false" customHeight="false" outlineLevel="0" collapsed="false">
      <c r="A288" s="330" t="n">
        <v>612000</v>
      </c>
      <c r="B288" s="329" t="s">
        <v>501</v>
      </c>
      <c r="C288" s="326" t="str">
        <f aca="false">IF(E288&gt;F288,E288-F288,"")</f>
        <v/>
      </c>
      <c r="D288" s="326" t="str">
        <f aca="false">IF(F288&gt;E288,F288-E288,"")</f>
        <v/>
      </c>
      <c r="E288" s="334" t="n">
        <f aca="false">SUMIF('Correspondance GFC OP@LE'!$F$9:$F$543,A288,'Correspondance GFC OP@LE'!$H$9:$H$543)</f>
        <v>0</v>
      </c>
      <c r="F288" s="334" t="n">
        <f aca="false">SUMIF('Correspondance GFC OP@LE'!$F$9:$F$543,A288,'Correspondance GFC OP@LE'!$I$9:$I$543)</f>
        <v>0</v>
      </c>
      <c r="G288" s="335" t="s">
        <v>1077</v>
      </c>
    </row>
    <row r="289" customFormat="false" ht="15" hidden="false" customHeight="false" outlineLevel="0" collapsed="false">
      <c r="A289" s="330" t="n">
        <v>613100</v>
      </c>
      <c r="B289" s="329" t="s">
        <v>503</v>
      </c>
      <c r="C289" s="326" t="str">
        <f aca="false">IF(E289&gt;F289,E289-F289,"")</f>
        <v/>
      </c>
      <c r="D289" s="326" t="str">
        <f aca="false">IF(F289&gt;E289,F289-E289,"")</f>
        <v/>
      </c>
      <c r="E289" s="334" t="n">
        <f aca="false">SUMIF('Correspondance GFC OP@LE'!$F$9:$F$543,A289,'Correspondance GFC OP@LE'!$H$9:$H$543)</f>
        <v>0</v>
      </c>
      <c r="F289" s="334" t="n">
        <f aca="false">SUMIF('Correspondance GFC OP@LE'!$F$9:$F$543,A289,'Correspondance GFC OP@LE'!$I$9:$I$543)</f>
        <v>0</v>
      </c>
      <c r="G289" s="335" t="s">
        <v>1077</v>
      </c>
    </row>
    <row r="290" customFormat="false" ht="15" hidden="false" customHeight="false" outlineLevel="0" collapsed="false">
      <c r="A290" s="330" t="n">
        <v>613200</v>
      </c>
      <c r="B290" s="329" t="s">
        <v>504</v>
      </c>
      <c r="C290" s="326" t="str">
        <f aca="false">IF(E290&gt;F290,E290-F290,"")</f>
        <v/>
      </c>
      <c r="D290" s="326" t="str">
        <f aca="false">IF(F290&gt;E290,F290-E290,"")</f>
        <v/>
      </c>
      <c r="E290" s="334" t="n">
        <f aca="false">SUMIF('Correspondance GFC OP@LE'!$F$9:$F$543,A290,'Correspondance GFC OP@LE'!$H$9:$H$543)</f>
        <v>0</v>
      </c>
      <c r="F290" s="334" t="n">
        <f aca="false">SUMIF('Correspondance GFC OP@LE'!$F$9:$F$543,A290,'Correspondance GFC OP@LE'!$I$9:$I$543)</f>
        <v>0</v>
      </c>
      <c r="G290" s="335" t="s">
        <v>1077</v>
      </c>
    </row>
    <row r="291" customFormat="false" ht="15" hidden="false" customHeight="false" outlineLevel="0" collapsed="false">
      <c r="A291" s="330" t="n">
        <v>614000</v>
      </c>
      <c r="B291" s="329" t="s">
        <v>505</v>
      </c>
      <c r="C291" s="326" t="str">
        <f aca="false">IF(E291&gt;F291,E291-F291,"")</f>
        <v/>
      </c>
      <c r="D291" s="326" t="str">
        <f aca="false">IF(F291&gt;E291,F291-E291,"")</f>
        <v/>
      </c>
      <c r="E291" s="334" t="n">
        <f aca="false">SUMIF('Correspondance GFC OP@LE'!$F$9:$F$543,A291,'Correspondance GFC OP@LE'!$H$9:$H$543)</f>
        <v>0</v>
      </c>
      <c r="F291" s="334" t="n">
        <f aca="false">SUMIF('Correspondance GFC OP@LE'!$F$9:$F$543,A291,'Correspondance GFC OP@LE'!$I$9:$I$543)</f>
        <v>0</v>
      </c>
      <c r="G291" s="335" t="s">
        <v>1077</v>
      </c>
    </row>
    <row r="292" customFormat="false" ht="15" hidden="false" customHeight="false" outlineLevel="0" collapsed="false">
      <c r="A292" s="330" t="n">
        <v>615000</v>
      </c>
      <c r="B292" s="329" t="s">
        <v>506</v>
      </c>
      <c r="C292" s="326" t="str">
        <f aca="false">IF(E292&gt;F292,E292-F292,"")</f>
        <v/>
      </c>
      <c r="D292" s="326" t="str">
        <f aca="false">IF(F292&gt;E292,F292-E292,"")</f>
        <v/>
      </c>
      <c r="E292" s="334" t="n">
        <f aca="false">SUMIF('Correspondance GFC OP@LE'!$F$9:$F$543,A292,'Correspondance GFC OP@LE'!$H$9:$H$543)</f>
        <v>0</v>
      </c>
      <c r="F292" s="334" t="n">
        <f aca="false">SUMIF('Correspondance GFC OP@LE'!$F$9:$F$543,A292,'Correspondance GFC OP@LE'!$I$9:$I$543)</f>
        <v>0</v>
      </c>
      <c r="G292" s="335" t="s">
        <v>1077</v>
      </c>
    </row>
    <row r="293" customFormat="false" ht="15" hidden="false" customHeight="false" outlineLevel="0" collapsed="false">
      <c r="A293" s="330" t="n">
        <v>616000</v>
      </c>
      <c r="B293" s="329" t="s">
        <v>507</v>
      </c>
      <c r="C293" s="326" t="str">
        <f aca="false">IF(E293&gt;F293,E293-F293,"")</f>
        <v/>
      </c>
      <c r="D293" s="326" t="str">
        <f aca="false">IF(F293&gt;E293,F293-E293,"")</f>
        <v/>
      </c>
      <c r="E293" s="334" t="n">
        <f aca="false">SUMIF('Correspondance GFC OP@LE'!$F$9:$F$543,A293,'Correspondance GFC OP@LE'!$H$9:$H$543)</f>
        <v>0</v>
      </c>
      <c r="F293" s="334" t="n">
        <f aca="false">SUMIF('Correspondance GFC OP@LE'!$F$9:$F$543,A293,'Correspondance GFC OP@LE'!$I$9:$I$543)</f>
        <v>0</v>
      </c>
      <c r="G293" s="335" t="s">
        <v>1077</v>
      </c>
    </row>
    <row r="294" customFormat="false" ht="15" hidden="false" customHeight="false" outlineLevel="0" collapsed="false">
      <c r="A294" s="330" t="n">
        <v>617000</v>
      </c>
      <c r="B294" s="329" t="s">
        <v>508</v>
      </c>
      <c r="C294" s="326" t="str">
        <f aca="false">IF(E294&gt;F294,E294-F294,"")</f>
        <v/>
      </c>
      <c r="D294" s="326" t="str">
        <f aca="false">IF(F294&gt;E294,F294-E294,"")</f>
        <v/>
      </c>
      <c r="E294" s="334" t="n">
        <f aca="false">SUMIF('Correspondance GFC OP@LE'!$F$9:$F$543,A294,'Correspondance GFC OP@LE'!$H$9:$H$543)</f>
        <v>0</v>
      </c>
      <c r="F294" s="334" t="n">
        <f aca="false">SUMIF('Correspondance GFC OP@LE'!$F$9:$F$543,A294,'Correspondance GFC OP@LE'!$I$9:$I$543)</f>
        <v>0</v>
      </c>
      <c r="G294" s="335" t="s">
        <v>1077</v>
      </c>
    </row>
    <row r="295" customFormat="false" ht="15" hidden="false" customHeight="false" outlineLevel="0" collapsed="false">
      <c r="A295" s="330" t="n">
        <v>618110</v>
      </c>
      <c r="B295" s="329" t="s">
        <v>489</v>
      </c>
      <c r="C295" s="326" t="str">
        <f aca="false">IF(E295&gt;F295,E295-F295,"")</f>
        <v/>
      </c>
      <c r="D295" s="326" t="str">
        <f aca="false">IF(F295&gt;E295,F295-E295,"")</f>
        <v/>
      </c>
      <c r="E295" s="334" t="n">
        <f aca="false">SUMIF('Correspondance GFC OP@LE'!$F$9:$F$543,A295,'Correspondance GFC OP@LE'!$H$9:$H$543)</f>
        <v>0</v>
      </c>
      <c r="F295" s="334" t="n">
        <f aca="false">SUMIF('Correspondance GFC OP@LE'!$F$9:$F$543,A295,'Correspondance GFC OP@LE'!$I$9:$I$543)</f>
        <v>0</v>
      </c>
      <c r="G295" s="335" t="s">
        <v>1077</v>
      </c>
    </row>
    <row r="296" customFormat="false" ht="15" hidden="false" customHeight="false" outlineLevel="0" collapsed="false">
      <c r="A296" s="330" t="n">
        <v>618120</v>
      </c>
      <c r="B296" s="329" t="s">
        <v>513</v>
      </c>
      <c r="C296" s="326" t="str">
        <f aca="false">IF(E296&gt;F296,E296-F296,"")</f>
        <v/>
      </c>
      <c r="D296" s="326" t="str">
        <f aca="false">IF(F296&gt;E296,F296-E296,"")</f>
        <v/>
      </c>
      <c r="E296" s="334" t="n">
        <f aca="false">SUMIF('Correspondance GFC OP@LE'!$F$9:$F$543,A296,'Correspondance GFC OP@LE'!$H$9:$H$543)</f>
        <v>0</v>
      </c>
      <c r="F296" s="334" t="n">
        <f aca="false">SUMIF('Correspondance GFC OP@LE'!$F$9:$F$543,A296,'Correspondance GFC OP@LE'!$I$9:$I$543)</f>
        <v>0</v>
      </c>
      <c r="G296" s="335" t="s">
        <v>1077</v>
      </c>
    </row>
    <row r="297" customFormat="false" ht="15" hidden="false" customHeight="false" outlineLevel="0" collapsed="false">
      <c r="A297" s="330" t="n">
        <v>618130</v>
      </c>
      <c r="B297" s="329" t="s">
        <v>511</v>
      </c>
      <c r="C297" s="326" t="str">
        <f aca="false">IF(E297&gt;F297,E297-F297,"")</f>
        <v/>
      </c>
      <c r="D297" s="326" t="str">
        <f aca="false">IF(F297&gt;E297,F297-E297,"")</f>
        <v/>
      </c>
      <c r="E297" s="334" t="n">
        <f aca="false">SUMIF('Correspondance GFC OP@LE'!$F$9:$F$543,A297,'Correspondance GFC OP@LE'!$H$9:$H$543)</f>
        <v>0</v>
      </c>
      <c r="F297" s="334" t="n">
        <f aca="false">SUMIF('Correspondance GFC OP@LE'!$F$9:$F$543,A297,'Correspondance GFC OP@LE'!$I$9:$I$543)</f>
        <v>0</v>
      </c>
      <c r="G297" s="335" t="s">
        <v>1077</v>
      </c>
    </row>
    <row r="298" customFormat="false" ht="15" hidden="false" customHeight="false" outlineLevel="0" collapsed="false">
      <c r="A298" s="330" t="n">
        <v>619000</v>
      </c>
      <c r="B298" s="329" t="s">
        <v>515</v>
      </c>
      <c r="C298" s="326" t="str">
        <f aca="false">IF(E298&gt;F298,E298-F298,"")</f>
        <v/>
      </c>
      <c r="D298" s="326" t="str">
        <f aca="false">IF(F298&gt;E298,F298-E298,"")</f>
        <v/>
      </c>
      <c r="E298" s="334" t="n">
        <f aca="false">SUMIF('Correspondance GFC OP@LE'!$F$9:$F$543,A298,'Correspondance GFC OP@LE'!$H$9:$H$543)</f>
        <v>0</v>
      </c>
      <c r="F298" s="334" t="n">
        <f aca="false">SUMIF('Correspondance GFC OP@LE'!$F$9:$F$543,A298,'Correspondance GFC OP@LE'!$I$9:$I$543)</f>
        <v>0</v>
      </c>
      <c r="G298" s="335" t="s">
        <v>1077</v>
      </c>
    </row>
    <row r="299" customFormat="false" ht="15" hidden="false" customHeight="false" outlineLevel="0" collapsed="false">
      <c r="A299" s="330" t="n">
        <v>621000</v>
      </c>
      <c r="B299" s="329" t="s">
        <v>516</v>
      </c>
      <c r="C299" s="326" t="str">
        <f aca="false">IF(E299&gt;F299,E299-F299,"")</f>
        <v/>
      </c>
      <c r="D299" s="326" t="str">
        <f aca="false">IF(F299&gt;E299,F299-E299,"")</f>
        <v/>
      </c>
      <c r="E299" s="334" t="n">
        <f aca="false">SUMIF('Correspondance GFC OP@LE'!$F$9:$F$543,A299,'Correspondance GFC OP@LE'!$H$9:$H$543)</f>
        <v>0</v>
      </c>
      <c r="F299" s="334" t="n">
        <f aca="false">SUMIF('Correspondance GFC OP@LE'!$F$9:$F$543,A299,'Correspondance GFC OP@LE'!$I$9:$I$543)</f>
        <v>0</v>
      </c>
      <c r="G299" s="335" t="s">
        <v>1077</v>
      </c>
    </row>
    <row r="300" customFormat="false" ht="15" hidden="false" customHeight="false" outlineLevel="0" collapsed="false">
      <c r="A300" s="330" t="n">
        <v>622000</v>
      </c>
      <c r="B300" s="329" t="s">
        <v>517</v>
      </c>
      <c r="C300" s="326" t="str">
        <f aca="false">IF(E300&gt;F300,E300-F300,"")</f>
        <v/>
      </c>
      <c r="D300" s="326" t="str">
        <f aca="false">IF(F300&gt;E300,F300-E300,"")</f>
        <v/>
      </c>
      <c r="E300" s="334" t="n">
        <f aca="false">SUMIF('Correspondance GFC OP@LE'!$F$9:$F$543,A300,'Correspondance GFC OP@LE'!$H$9:$H$543)</f>
        <v>0</v>
      </c>
      <c r="F300" s="334" t="n">
        <f aca="false">SUMIF('Correspondance GFC OP@LE'!$F$9:$F$543,A300,'Correspondance GFC OP@LE'!$I$9:$I$543)</f>
        <v>0</v>
      </c>
      <c r="G300" s="335" t="s">
        <v>1077</v>
      </c>
    </row>
    <row r="301" customFormat="false" ht="15" hidden="false" customHeight="false" outlineLevel="0" collapsed="false">
      <c r="A301" s="330" t="n">
        <v>623000</v>
      </c>
      <c r="B301" s="329" t="s">
        <v>518</v>
      </c>
      <c r="C301" s="326" t="str">
        <f aca="false">IF(E301&gt;F301,E301-F301,"")</f>
        <v/>
      </c>
      <c r="D301" s="326" t="str">
        <f aca="false">IF(F301&gt;E301,F301-E301,"")</f>
        <v/>
      </c>
      <c r="E301" s="334" t="n">
        <f aca="false">SUMIF('Correspondance GFC OP@LE'!$F$9:$F$543,A301,'Correspondance GFC OP@LE'!$H$9:$H$543)</f>
        <v>0</v>
      </c>
      <c r="F301" s="334" t="n">
        <f aca="false">SUMIF('Correspondance GFC OP@LE'!$F$9:$F$543,A301,'Correspondance GFC OP@LE'!$I$9:$I$543)</f>
        <v>0</v>
      </c>
      <c r="G301" s="335" t="s">
        <v>1077</v>
      </c>
    </row>
    <row r="302" customFormat="false" ht="15" hidden="false" customHeight="false" outlineLevel="0" collapsed="false">
      <c r="A302" s="330" t="n">
        <v>624000</v>
      </c>
      <c r="B302" s="329" t="s">
        <v>499</v>
      </c>
      <c r="C302" s="326" t="str">
        <f aca="false">IF(E302&gt;F302,E302-F302,"")</f>
        <v/>
      </c>
      <c r="D302" s="326" t="str">
        <f aca="false">IF(F302&gt;E302,F302-E302,"")</f>
        <v/>
      </c>
      <c r="E302" s="334" t="n">
        <f aca="false">SUMIF('Correspondance GFC OP@LE'!$F$9:$F$543,A302,'Correspondance GFC OP@LE'!$H$9:$H$543)</f>
        <v>0</v>
      </c>
      <c r="F302" s="334" t="n">
        <f aca="false">SUMIF('Correspondance GFC OP@LE'!$F$9:$F$543,A302,'Correspondance GFC OP@LE'!$I$9:$I$543)</f>
        <v>0</v>
      </c>
      <c r="G302" s="335" t="s">
        <v>1077</v>
      </c>
    </row>
    <row r="303" customFormat="false" ht="15" hidden="false" customHeight="false" outlineLevel="0" collapsed="false">
      <c r="A303" s="330" t="n">
        <v>625111</v>
      </c>
      <c r="B303" s="329" t="s">
        <v>520</v>
      </c>
      <c r="C303" s="326" t="str">
        <f aca="false">IF(E303&gt;F303,E303-F303,"")</f>
        <v/>
      </c>
      <c r="D303" s="326" t="str">
        <f aca="false">IF(F303&gt;E303,F303-E303,"")</f>
        <v/>
      </c>
      <c r="E303" s="334" t="n">
        <f aca="false">SUMIF('Correspondance GFC OP@LE'!$F$9:$F$543,A303,'Correspondance GFC OP@LE'!$H$9:$H$543)</f>
        <v>0</v>
      </c>
      <c r="F303" s="334" t="n">
        <f aca="false">SUMIF('Correspondance GFC OP@LE'!$F$9:$F$543,A303,'Correspondance GFC OP@LE'!$I$9:$I$543)</f>
        <v>0</v>
      </c>
      <c r="G303" s="335" t="s">
        <v>1077</v>
      </c>
    </row>
    <row r="304" customFormat="false" ht="15" hidden="false" customHeight="false" outlineLevel="0" collapsed="false">
      <c r="A304" s="330" t="n">
        <v>625112</v>
      </c>
      <c r="B304" s="329" t="s">
        <v>521</v>
      </c>
      <c r="C304" s="326" t="str">
        <f aca="false">IF(E304&gt;F304,E304-F304,"")</f>
        <v/>
      </c>
      <c r="D304" s="326" t="str">
        <f aca="false">IF(F304&gt;E304,F304-E304,"")</f>
        <v/>
      </c>
      <c r="E304" s="334" t="n">
        <f aca="false">SUMIF('Correspondance GFC OP@LE'!$F$9:$F$543,A304,'Correspondance GFC OP@LE'!$H$9:$H$543)</f>
        <v>0</v>
      </c>
      <c r="F304" s="334" t="n">
        <f aca="false">SUMIF('Correspondance GFC OP@LE'!$F$9:$F$543,A304,'Correspondance GFC OP@LE'!$I$9:$I$543)</f>
        <v>0</v>
      </c>
      <c r="G304" s="335" t="s">
        <v>1077</v>
      </c>
    </row>
    <row r="305" customFormat="false" ht="15" hidden="false" customHeight="false" outlineLevel="0" collapsed="false">
      <c r="A305" s="330" t="n">
        <v>625113</v>
      </c>
      <c r="B305" s="329" t="s">
        <v>527</v>
      </c>
      <c r="C305" s="326" t="str">
        <f aca="false">IF(E305&gt;F305,E305-F305,"")</f>
        <v/>
      </c>
      <c r="D305" s="326" t="str">
        <f aca="false">IF(F305&gt;E305,F305-E305,"")</f>
        <v/>
      </c>
      <c r="E305" s="334" t="n">
        <f aca="false">SUMIF('Correspondance GFC OP@LE'!$F$9:$F$543,A305,'Correspondance GFC OP@LE'!$H$9:$H$543)</f>
        <v>0</v>
      </c>
      <c r="F305" s="334" t="n">
        <f aca="false">SUMIF('Correspondance GFC OP@LE'!$F$9:$F$543,A305,'Correspondance GFC OP@LE'!$I$9:$I$543)</f>
        <v>0</v>
      </c>
      <c r="G305" s="335" t="s">
        <v>1077</v>
      </c>
    </row>
    <row r="306" customFormat="false" ht="15" hidden="false" customHeight="false" outlineLevel="0" collapsed="false">
      <c r="A306" s="330" t="n">
        <v>625120</v>
      </c>
      <c r="B306" s="329" t="s">
        <v>525</v>
      </c>
      <c r="C306" s="326" t="str">
        <f aca="false">IF(E306&gt;F306,E306-F306,"")</f>
        <v/>
      </c>
      <c r="D306" s="326" t="str">
        <f aca="false">IF(F306&gt;E306,F306-E306,"")</f>
        <v/>
      </c>
      <c r="E306" s="334" t="n">
        <f aca="false">SUMIF('Correspondance GFC OP@LE'!$F$9:$F$543,A306,'Correspondance GFC OP@LE'!$H$9:$H$543)</f>
        <v>0</v>
      </c>
      <c r="F306" s="334" t="n">
        <f aca="false">SUMIF('Correspondance GFC OP@LE'!$F$9:$F$543,A306,'Correspondance GFC OP@LE'!$I$9:$I$543)</f>
        <v>0</v>
      </c>
      <c r="G306" s="335" t="s">
        <v>1077</v>
      </c>
    </row>
    <row r="307" customFormat="false" ht="15" hidden="false" customHeight="false" outlineLevel="0" collapsed="false">
      <c r="A307" s="330" t="n">
        <v>625400</v>
      </c>
      <c r="B307" s="329" t="s">
        <v>528</v>
      </c>
      <c r="C307" s="326" t="str">
        <f aca="false">IF(E307&gt;F307,E307-F307,"")</f>
        <v/>
      </c>
      <c r="D307" s="326" t="str">
        <f aca="false">IF(F307&gt;E307,F307-E307,"")</f>
        <v/>
      </c>
      <c r="E307" s="334" t="n">
        <f aca="false">SUMIF('Correspondance GFC OP@LE'!$F$9:$F$543,A307,'Correspondance GFC OP@LE'!$H$9:$H$543)</f>
        <v>0</v>
      </c>
      <c r="F307" s="334" t="n">
        <f aca="false">SUMIF('Correspondance GFC OP@LE'!$F$9:$F$543,A307,'Correspondance GFC OP@LE'!$I$9:$I$543)</f>
        <v>0</v>
      </c>
      <c r="G307" s="335" t="s">
        <v>1077</v>
      </c>
    </row>
    <row r="308" customFormat="false" ht="15" hidden="false" customHeight="false" outlineLevel="0" collapsed="false">
      <c r="A308" s="330" t="n">
        <v>625700</v>
      </c>
      <c r="B308" s="329" t="s">
        <v>529</v>
      </c>
      <c r="C308" s="326" t="str">
        <f aca="false">IF(E308&gt;F308,E308-F308,"")</f>
        <v/>
      </c>
      <c r="D308" s="326" t="str">
        <f aca="false">IF(F308&gt;E308,F308-E308,"")</f>
        <v/>
      </c>
      <c r="E308" s="334" t="n">
        <f aca="false">SUMIF('Correspondance GFC OP@LE'!$F$9:$F$543,A308,'Correspondance GFC OP@LE'!$H$9:$H$543)</f>
        <v>0</v>
      </c>
      <c r="F308" s="334" t="n">
        <f aca="false">SUMIF('Correspondance GFC OP@LE'!$F$9:$F$543,A308,'Correspondance GFC OP@LE'!$I$9:$I$543)</f>
        <v>0</v>
      </c>
      <c r="G308" s="335" t="s">
        <v>1077</v>
      </c>
    </row>
    <row r="309" customFormat="false" ht="15" hidden="false" customHeight="false" outlineLevel="0" collapsed="false">
      <c r="A309" s="330" t="n">
        <v>626000</v>
      </c>
      <c r="B309" s="329" t="s">
        <v>530</v>
      </c>
      <c r="C309" s="326" t="str">
        <f aca="false">IF(E309&gt;F309,E309-F309,"")</f>
        <v/>
      </c>
      <c r="D309" s="326" t="str">
        <f aca="false">IF(F309&gt;E309,F309-E309,"")</f>
        <v/>
      </c>
      <c r="E309" s="334" t="n">
        <f aca="false">SUMIF('Correspondance GFC OP@LE'!$F$9:$F$543,A309,'Correspondance GFC OP@LE'!$H$9:$H$543)</f>
        <v>0</v>
      </c>
      <c r="F309" s="334" t="n">
        <f aca="false">SUMIF('Correspondance GFC OP@LE'!$F$9:$F$543,A309,'Correspondance GFC OP@LE'!$I$9:$I$543)</f>
        <v>0</v>
      </c>
      <c r="G309" s="335" t="s">
        <v>1077</v>
      </c>
    </row>
    <row r="310" customFormat="false" ht="15" hidden="false" customHeight="false" outlineLevel="0" collapsed="false">
      <c r="A310" s="330" t="n">
        <v>627000</v>
      </c>
      <c r="B310" s="329" t="s">
        <v>531</v>
      </c>
      <c r="C310" s="326" t="str">
        <f aca="false">IF(E310&gt;F310,E310-F310,"")</f>
        <v/>
      </c>
      <c r="D310" s="326" t="str">
        <f aca="false">IF(F310&gt;E310,F310-E310,"")</f>
        <v/>
      </c>
      <c r="E310" s="334" t="n">
        <f aca="false">SUMIF('Correspondance GFC OP@LE'!$F$9:$F$543,A310,'Correspondance GFC OP@LE'!$H$9:$H$543)</f>
        <v>0</v>
      </c>
      <c r="F310" s="334" t="n">
        <f aca="false">SUMIF('Correspondance GFC OP@LE'!$F$9:$F$543,A310,'Correspondance GFC OP@LE'!$I$9:$I$543)</f>
        <v>0</v>
      </c>
      <c r="G310" s="335" t="s">
        <v>1077</v>
      </c>
    </row>
    <row r="311" customFormat="false" ht="15" hidden="false" customHeight="false" outlineLevel="0" collapsed="false">
      <c r="A311" s="330" t="n">
        <v>628200</v>
      </c>
      <c r="B311" s="329" t="s">
        <v>533</v>
      </c>
      <c r="C311" s="326" t="str">
        <f aca="false">IF(E311&gt;F311,E311-F311,"")</f>
        <v/>
      </c>
      <c r="D311" s="326" t="str">
        <f aca="false">IF(F311&gt;E311,F311-E311,"")</f>
        <v/>
      </c>
      <c r="E311" s="334" t="n">
        <f aca="false">SUMIF('Correspondance GFC OP@LE'!$F$9:$F$543,A311,'Correspondance GFC OP@LE'!$H$9:$H$543)</f>
        <v>0</v>
      </c>
      <c r="F311" s="334" t="n">
        <f aca="false">SUMIF('Correspondance GFC OP@LE'!$F$9:$F$543,A311,'Correspondance GFC OP@LE'!$I$9:$I$543)</f>
        <v>0</v>
      </c>
      <c r="G311" s="335" t="s">
        <v>1077</v>
      </c>
    </row>
    <row r="312" customFormat="false" ht="15" hidden="false" customHeight="false" outlineLevel="0" collapsed="false">
      <c r="A312" s="330" t="n">
        <v>628600</v>
      </c>
      <c r="B312" s="329" t="s">
        <v>538</v>
      </c>
      <c r="C312" s="326" t="str">
        <f aca="false">IF(E312&gt;F312,E312-F312,"")</f>
        <v/>
      </c>
      <c r="D312" s="326" t="str">
        <f aca="false">IF(F312&gt;E312,F312-E312,"")</f>
        <v/>
      </c>
      <c r="E312" s="334" t="n">
        <f aca="false">SUMIF('Correspondance GFC OP@LE'!$F$9:$F$543,A312,'Correspondance GFC OP@LE'!$H$9:$H$543)</f>
        <v>0</v>
      </c>
      <c r="F312" s="334" t="n">
        <f aca="false">SUMIF('Correspondance GFC OP@LE'!$F$9:$F$543,A312,'Correspondance GFC OP@LE'!$I$9:$I$543)</f>
        <v>0</v>
      </c>
      <c r="G312" s="335" t="s">
        <v>1077</v>
      </c>
    </row>
    <row r="313" customFormat="false" ht="15" hidden="false" customHeight="false" outlineLevel="0" collapsed="false">
      <c r="A313" s="330" t="n">
        <v>628800</v>
      </c>
      <c r="B313" s="329" t="s">
        <v>539</v>
      </c>
      <c r="C313" s="326" t="str">
        <f aca="false">IF(E313&gt;F313,E313-F313,"")</f>
        <v/>
      </c>
      <c r="D313" s="326" t="str">
        <f aca="false">IF(F313&gt;E313,F313-E313,"")</f>
        <v/>
      </c>
      <c r="E313" s="334" t="n">
        <f aca="false">SUMIF('Correspondance GFC OP@LE'!$F$9:$F$543,A313,'Correspondance GFC OP@LE'!$H$9:$H$543)</f>
        <v>0</v>
      </c>
      <c r="F313" s="334" t="n">
        <f aca="false">SUMIF('Correspondance GFC OP@LE'!$F$9:$F$543,A313,'Correspondance GFC OP@LE'!$I$9:$I$543)</f>
        <v>0</v>
      </c>
      <c r="G313" s="335" t="s">
        <v>1077</v>
      </c>
    </row>
    <row r="314" customFormat="false" ht="30" hidden="false" customHeight="false" outlineLevel="0" collapsed="false">
      <c r="A314" s="330" t="n">
        <v>629000</v>
      </c>
      <c r="B314" s="329" t="s">
        <v>540</v>
      </c>
      <c r="C314" s="326" t="str">
        <f aca="false">IF(E314&gt;F314,E314-F314,"")</f>
        <v/>
      </c>
      <c r="D314" s="326" t="str">
        <f aca="false">IF(F314&gt;E314,F314-E314,"")</f>
        <v/>
      </c>
      <c r="E314" s="334" t="n">
        <f aca="false">SUMIF('Correspondance GFC OP@LE'!$F$9:$F$543,A314,'Correspondance GFC OP@LE'!$H$9:$H$543)</f>
        <v>0</v>
      </c>
      <c r="F314" s="334" t="n">
        <f aca="false">SUMIF('Correspondance GFC OP@LE'!$F$9:$F$543,A314,'Correspondance GFC OP@LE'!$I$9:$I$543)</f>
        <v>0</v>
      </c>
      <c r="G314" s="335" t="s">
        <v>1077</v>
      </c>
    </row>
    <row r="315" customFormat="false" ht="30" hidden="false" customHeight="false" outlineLevel="0" collapsed="false">
      <c r="A315" s="330" t="n">
        <v>631000</v>
      </c>
      <c r="B315" s="329" t="s">
        <v>541</v>
      </c>
      <c r="C315" s="326" t="str">
        <f aca="false">IF(E315&gt;F315,E315-F315,"")</f>
        <v/>
      </c>
      <c r="D315" s="326" t="str">
        <f aca="false">IF(F315&gt;E315,F315-E315,"")</f>
        <v/>
      </c>
      <c r="E315" s="334" t="n">
        <f aca="false">SUMIF('Correspondance GFC OP@LE'!$F$9:$F$543,A315,'Correspondance GFC OP@LE'!$H$9:$H$543)</f>
        <v>0</v>
      </c>
      <c r="F315" s="334" t="n">
        <f aca="false">SUMIF('Correspondance GFC OP@LE'!$F$9:$F$543,A315,'Correspondance GFC OP@LE'!$I$9:$I$543)</f>
        <v>0</v>
      </c>
      <c r="G315" s="335" t="s">
        <v>1077</v>
      </c>
    </row>
    <row r="316" customFormat="false" ht="15" hidden="false" customHeight="false" outlineLevel="0" collapsed="false">
      <c r="A316" s="330" t="n">
        <v>632000</v>
      </c>
      <c r="B316" s="329" t="s">
        <v>542</v>
      </c>
      <c r="C316" s="326" t="str">
        <f aca="false">IF(E316&gt;F316,E316-F316,"")</f>
        <v/>
      </c>
      <c r="D316" s="326" t="str">
        <f aca="false">IF(F316&gt;E316,F316-E316,"")</f>
        <v/>
      </c>
      <c r="E316" s="334" t="n">
        <f aca="false">SUMIF('Correspondance GFC OP@LE'!$F$9:$F$543,A316,'Correspondance GFC OP@LE'!$H$9:$H$543)</f>
        <v>0</v>
      </c>
      <c r="F316" s="334" t="n">
        <f aca="false">SUMIF('Correspondance GFC OP@LE'!$F$9:$F$543,A316,'Correspondance GFC OP@LE'!$I$9:$I$543)</f>
        <v>0</v>
      </c>
      <c r="G316" s="335" t="s">
        <v>1077</v>
      </c>
    </row>
    <row r="317" customFormat="false" ht="15" hidden="false" customHeight="false" outlineLevel="0" collapsed="false">
      <c r="A317" s="330" t="n">
        <v>633100</v>
      </c>
      <c r="B317" s="329" t="s">
        <v>543</v>
      </c>
      <c r="C317" s="326" t="str">
        <f aca="false">IF(E317&gt;F317,E317-F317,"")</f>
        <v/>
      </c>
      <c r="D317" s="326" t="str">
        <f aca="false">IF(F317&gt;E317,F317-E317,"")</f>
        <v/>
      </c>
      <c r="E317" s="334" t="n">
        <f aca="false">SUMIF('Correspondance GFC OP@LE'!$F$9:$F$543,A317,'Correspondance GFC OP@LE'!$H$9:$H$543)</f>
        <v>0</v>
      </c>
      <c r="F317" s="334" t="n">
        <f aca="false">SUMIF('Correspondance GFC OP@LE'!$F$9:$F$543,A317,'Correspondance GFC OP@LE'!$I$9:$I$543)</f>
        <v>0</v>
      </c>
      <c r="G317" s="335" t="s">
        <v>1077</v>
      </c>
    </row>
    <row r="318" customFormat="false" ht="15" hidden="false" customHeight="false" outlineLevel="0" collapsed="false">
      <c r="A318" s="330" t="n">
        <v>633200</v>
      </c>
      <c r="B318" s="329" t="s">
        <v>544</v>
      </c>
      <c r="C318" s="326" t="str">
        <f aca="false">IF(E318&gt;F318,E318-F318,"")</f>
        <v/>
      </c>
      <c r="D318" s="326" t="str">
        <f aca="false">IF(F318&gt;E318,F318-E318,"")</f>
        <v/>
      </c>
      <c r="E318" s="334" t="n">
        <f aca="false">SUMIF('Correspondance GFC OP@LE'!$F$9:$F$543,A318,'Correspondance GFC OP@LE'!$H$9:$H$543)</f>
        <v>0</v>
      </c>
      <c r="F318" s="334" t="n">
        <f aca="false">SUMIF('Correspondance GFC OP@LE'!$F$9:$F$543,A318,'Correspondance GFC OP@LE'!$I$9:$I$543)</f>
        <v>0</v>
      </c>
      <c r="G318" s="335" t="s">
        <v>1077</v>
      </c>
    </row>
    <row r="319" customFormat="false" ht="30" hidden="false" customHeight="false" outlineLevel="0" collapsed="false">
      <c r="A319" s="330" t="n">
        <v>633300</v>
      </c>
      <c r="B319" s="329" t="s">
        <v>545</v>
      </c>
      <c r="C319" s="326" t="str">
        <f aca="false">IF(E319&gt;F319,E319-F319,"")</f>
        <v/>
      </c>
      <c r="D319" s="326" t="str">
        <f aca="false">IF(F319&gt;E319,F319-E319,"")</f>
        <v/>
      </c>
      <c r="E319" s="334" t="n">
        <f aca="false">SUMIF('Correspondance GFC OP@LE'!$F$9:$F$543,A319,'Correspondance GFC OP@LE'!$H$9:$H$543)</f>
        <v>0</v>
      </c>
      <c r="F319" s="334" t="n">
        <f aca="false">SUMIF('Correspondance GFC OP@LE'!$F$9:$F$543,A319,'Correspondance GFC OP@LE'!$I$9:$I$543)</f>
        <v>0</v>
      </c>
      <c r="G319" s="335" t="s">
        <v>1077</v>
      </c>
    </row>
    <row r="320" customFormat="false" ht="15" hidden="false" customHeight="false" outlineLevel="0" collapsed="false">
      <c r="A320" s="330" t="n">
        <v>633800</v>
      </c>
      <c r="B320" s="329" t="s">
        <v>546</v>
      </c>
      <c r="C320" s="326" t="str">
        <f aca="false">IF(E320&gt;F320,E320-F320,"")</f>
        <v/>
      </c>
      <c r="D320" s="326" t="str">
        <f aca="false">IF(F320&gt;E320,F320-E320,"")</f>
        <v/>
      </c>
      <c r="E320" s="334" t="n">
        <f aca="false">SUMIF('Correspondance GFC OP@LE'!$F$9:$F$543,A320,'Correspondance GFC OP@LE'!$H$9:$H$543)</f>
        <v>0</v>
      </c>
      <c r="F320" s="334" t="n">
        <f aca="false">SUMIF('Correspondance GFC OP@LE'!$F$9:$F$543,A320,'Correspondance GFC OP@LE'!$I$9:$I$543)</f>
        <v>0</v>
      </c>
      <c r="G320" s="335" t="s">
        <v>1077</v>
      </c>
    </row>
    <row r="321" customFormat="false" ht="30" hidden="false" customHeight="false" outlineLevel="0" collapsed="false">
      <c r="A321" s="330" t="n">
        <v>635000</v>
      </c>
      <c r="B321" s="329" t="s">
        <v>547</v>
      </c>
      <c r="C321" s="326" t="str">
        <f aca="false">IF(E321&gt;F321,E321-F321,"")</f>
        <v/>
      </c>
      <c r="D321" s="326" t="str">
        <f aca="false">IF(F321&gt;E321,F321-E321,"")</f>
        <v/>
      </c>
      <c r="E321" s="334" t="n">
        <f aca="false">SUMIF('Correspondance GFC OP@LE'!$F$9:$F$543,A321,'Correspondance GFC OP@LE'!$H$9:$H$543)</f>
        <v>0</v>
      </c>
      <c r="F321" s="334" t="n">
        <f aca="false">SUMIF('Correspondance GFC OP@LE'!$F$9:$F$543,A321,'Correspondance GFC OP@LE'!$I$9:$I$543)</f>
        <v>0</v>
      </c>
      <c r="G321" s="335" t="s">
        <v>1077</v>
      </c>
    </row>
    <row r="322" customFormat="false" ht="30" hidden="false" customHeight="false" outlineLevel="0" collapsed="false">
      <c r="A322" s="330" t="n">
        <v>637000</v>
      </c>
      <c r="B322" s="329" t="s">
        <v>548</v>
      </c>
      <c r="C322" s="326" t="str">
        <f aca="false">IF(E322&gt;F322,E322-F322,"")</f>
        <v/>
      </c>
      <c r="D322" s="326" t="str">
        <f aca="false">IF(F322&gt;E322,F322-E322,"")</f>
        <v/>
      </c>
      <c r="E322" s="334" t="n">
        <f aca="false">SUMIF('Correspondance GFC OP@LE'!$F$9:$F$543,A322,'Correspondance GFC OP@LE'!$H$9:$H$543)</f>
        <v>0</v>
      </c>
      <c r="F322" s="334" t="n">
        <f aca="false">SUMIF('Correspondance GFC OP@LE'!$F$9:$F$543,A322,'Correspondance GFC OP@LE'!$I$9:$I$543)</f>
        <v>0</v>
      </c>
      <c r="G322" s="335" t="s">
        <v>1077</v>
      </c>
    </row>
    <row r="323" customFormat="false" ht="15" hidden="false" customHeight="false" outlineLevel="0" collapsed="false">
      <c r="A323" s="330" t="n">
        <v>641100</v>
      </c>
      <c r="B323" s="329" t="s">
        <v>549</v>
      </c>
      <c r="C323" s="326" t="str">
        <f aca="false">IF(E323&gt;F323,E323-F323,"")</f>
        <v/>
      </c>
      <c r="D323" s="326" t="str">
        <f aca="false">IF(F323&gt;E323,F323-E323,"")</f>
        <v/>
      </c>
      <c r="E323" s="334" t="n">
        <f aca="false">SUMIF('Correspondance GFC OP@LE'!$F$9:$F$543,A323,'Correspondance GFC OP@LE'!$H$9:$H$543)</f>
        <v>0</v>
      </c>
      <c r="F323" s="334" t="n">
        <f aca="false">SUMIF('Correspondance GFC OP@LE'!$F$9:$F$543,A323,'Correspondance GFC OP@LE'!$I$9:$I$543)</f>
        <v>0</v>
      </c>
      <c r="G323" s="335" t="s">
        <v>1077</v>
      </c>
    </row>
    <row r="324" customFormat="false" ht="15" hidden="false" customHeight="false" outlineLevel="0" collapsed="false">
      <c r="A324" s="330" t="n">
        <v>642000</v>
      </c>
      <c r="B324" s="329" t="s">
        <v>550</v>
      </c>
      <c r="C324" s="326" t="str">
        <f aca="false">IF(E324&gt;F324,E324-F324,"")</f>
        <v/>
      </c>
      <c r="D324" s="326" t="str">
        <f aca="false">IF(F324&gt;E324,F324-E324,"")</f>
        <v/>
      </c>
      <c r="E324" s="334" t="n">
        <f aca="false">SUMIF('Correspondance GFC OP@LE'!$F$9:$F$543,A324,'Correspondance GFC OP@LE'!$H$9:$H$543)</f>
        <v>0</v>
      </c>
      <c r="F324" s="334" t="n">
        <f aca="false">SUMIF('Correspondance GFC OP@LE'!$F$9:$F$543,A324,'Correspondance GFC OP@LE'!$I$9:$I$543)</f>
        <v>0</v>
      </c>
      <c r="G324" s="335" t="s">
        <v>1077</v>
      </c>
    </row>
    <row r="325" customFormat="false" ht="15" hidden="false" customHeight="false" outlineLevel="0" collapsed="false">
      <c r="A325" s="330" t="n">
        <v>644300</v>
      </c>
      <c r="B325" s="329" t="s">
        <v>551</v>
      </c>
      <c r="C325" s="326" t="str">
        <f aca="false">IF(E325&gt;F325,E325-F325,"")</f>
        <v/>
      </c>
      <c r="D325" s="326" t="str">
        <f aca="false">IF(F325&gt;E325,F325-E325,"")</f>
        <v/>
      </c>
      <c r="E325" s="334" t="n">
        <f aca="false">SUMIF('Correspondance GFC OP@LE'!$F$9:$F$543,A325,'Correspondance GFC OP@LE'!$H$9:$H$543)</f>
        <v>0</v>
      </c>
      <c r="F325" s="334" t="n">
        <f aca="false">SUMIF('Correspondance GFC OP@LE'!$F$9:$F$543,A325,'Correspondance GFC OP@LE'!$I$9:$I$543)</f>
        <v>0</v>
      </c>
      <c r="G325" s="335" t="s">
        <v>1077</v>
      </c>
    </row>
    <row r="326" customFormat="false" ht="15" hidden="false" customHeight="false" outlineLevel="0" collapsed="false">
      <c r="A326" s="330" t="n">
        <v>644400</v>
      </c>
      <c r="B326" s="329" t="s">
        <v>552</v>
      </c>
      <c r="C326" s="326" t="str">
        <f aca="false">IF(E326&gt;F326,E326-F326,"")</f>
        <v/>
      </c>
      <c r="D326" s="326" t="str">
        <f aca="false">IF(F326&gt;E326,F326-E326,"")</f>
        <v/>
      </c>
      <c r="E326" s="334" t="n">
        <f aca="false">SUMIF('Correspondance GFC OP@LE'!$F$9:$F$543,A326,'Correspondance GFC OP@LE'!$H$9:$H$543)</f>
        <v>0</v>
      </c>
      <c r="F326" s="334" t="n">
        <f aca="false">SUMIF('Correspondance GFC OP@LE'!$F$9:$F$543,A326,'Correspondance GFC OP@LE'!$I$9:$I$543)</f>
        <v>0</v>
      </c>
      <c r="G326" s="335" t="s">
        <v>1077</v>
      </c>
    </row>
    <row r="327" customFormat="false" ht="15" hidden="false" customHeight="false" outlineLevel="0" collapsed="false">
      <c r="A327" s="330" t="n">
        <v>644500</v>
      </c>
      <c r="B327" s="329" t="s">
        <v>553</v>
      </c>
      <c r="C327" s="326" t="str">
        <f aca="false">IF(E327&gt;F327,E327-F327,"")</f>
        <v/>
      </c>
      <c r="D327" s="326" t="str">
        <f aca="false">IF(F327&gt;E327,F327-E327,"")</f>
        <v/>
      </c>
      <c r="E327" s="334" t="n">
        <f aca="false">SUMIF('Correspondance GFC OP@LE'!$F$9:$F$543,A327,'Correspondance GFC OP@LE'!$H$9:$H$543)</f>
        <v>0</v>
      </c>
      <c r="F327" s="334" t="n">
        <f aca="false">SUMIF('Correspondance GFC OP@LE'!$F$9:$F$543,A327,'Correspondance GFC OP@LE'!$I$9:$I$543)</f>
        <v>0</v>
      </c>
      <c r="G327" s="335" t="s">
        <v>1077</v>
      </c>
    </row>
    <row r="328" customFormat="false" ht="15" hidden="false" customHeight="false" outlineLevel="0" collapsed="false">
      <c r="A328" s="330" t="n">
        <v>644700</v>
      </c>
      <c r="B328" s="329" t="s">
        <v>555</v>
      </c>
      <c r="C328" s="326" t="str">
        <f aca="false">IF(E328&gt;F328,E328-F328,"")</f>
        <v/>
      </c>
      <c r="D328" s="326" t="str">
        <f aca="false">IF(F328&gt;E328,F328-E328,"")</f>
        <v/>
      </c>
      <c r="E328" s="334" t="n">
        <f aca="false">SUMIF('Correspondance GFC OP@LE'!$F$9:$F$543,A328,'Correspondance GFC OP@LE'!$H$9:$H$543)</f>
        <v>0</v>
      </c>
      <c r="F328" s="334" t="n">
        <f aca="false">SUMIF('Correspondance GFC OP@LE'!$F$9:$F$543,A328,'Correspondance GFC OP@LE'!$I$9:$I$543)</f>
        <v>0</v>
      </c>
      <c r="G328" s="335" t="s">
        <v>1077</v>
      </c>
    </row>
    <row r="329" customFormat="false" ht="15" hidden="false" customHeight="false" outlineLevel="0" collapsed="false">
      <c r="A329" s="330" t="n">
        <v>644800</v>
      </c>
      <c r="B329" s="329" t="s">
        <v>554</v>
      </c>
      <c r="C329" s="326" t="str">
        <f aca="false">IF(E329&gt;F329,E329-F329,"")</f>
        <v/>
      </c>
      <c r="D329" s="326" t="str">
        <f aca="false">IF(F329&gt;E329,F329-E329,"")</f>
        <v/>
      </c>
      <c r="E329" s="334" t="n">
        <f aca="false">SUMIF('Correspondance GFC OP@LE'!$F$9:$F$543,A329,'Correspondance GFC OP@LE'!$H$9:$H$543)</f>
        <v>0</v>
      </c>
      <c r="F329" s="334" t="n">
        <f aca="false">SUMIF('Correspondance GFC OP@LE'!$F$9:$F$543,A329,'Correspondance GFC OP@LE'!$I$9:$I$543)</f>
        <v>0</v>
      </c>
      <c r="G329" s="335" t="s">
        <v>1077</v>
      </c>
    </row>
    <row r="330" customFormat="false" ht="15" hidden="false" customHeight="false" outlineLevel="0" collapsed="false">
      <c r="A330" s="330" t="n">
        <v>645100</v>
      </c>
      <c r="B330" s="329" t="s">
        <v>557</v>
      </c>
      <c r="C330" s="326" t="str">
        <f aca="false">IF(E330&gt;F330,E330-F330,"")</f>
        <v/>
      </c>
      <c r="D330" s="326" t="str">
        <f aca="false">IF(F330&gt;E330,F330-E330,"")</f>
        <v/>
      </c>
      <c r="E330" s="334" t="n">
        <f aca="false">SUMIF('Correspondance GFC OP@LE'!$F$9:$F$543,A330,'Correspondance GFC OP@LE'!$H$9:$H$543)</f>
        <v>0</v>
      </c>
      <c r="F330" s="334" t="n">
        <f aca="false">SUMIF('Correspondance GFC OP@LE'!$F$9:$F$543,A330,'Correspondance GFC OP@LE'!$I$9:$I$543)</f>
        <v>0</v>
      </c>
      <c r="G330" s="335" t="s">
        <v>1077</v>
      </c>
    </row>
    <row r="331" customFormat="false" ht="15" hidden="false" customHeight="false" outlineLevel="0" collapsed="false">
      <c r="A331" s="330" t="n">
        <v>645200</v>
      </c>
      <c r="B331" s="329" t="s">
        <v>558</v>
      </c>
      <c r="C331" s="326" t="str">
        <f aca="false">IF(E331&gt;F331,E331-F331,"")</f>
        <v/>
      </c>
      <c r="D331" s="326" t="str">
        <f aca="false">IF(F331&gt;E331,F331-E331,"")</f>
        <v/>
      </c>
      <c r="E331" s="334" t="n">
        <f aca="false">SUMIF('Correspondance GFC OP@LE'!$F$9:$F$543,A331,'Correspondance GFC OP@LE'!$H$9:$H$543)</f>
        <v>0</v>
      </c>
      <c r="F331" s="334" t="n">
        <f aca="false">SUMIF('Correspondance GFC OP@LE'!$F$9:$F$543,A331,'Correspondance GFC OP@LE'!$I$9:$I$543)</f>
        <v>0</v>
      </c>
      <c r="G331" s="335" t="s">
        <v>1077</v>
      </c>
    </row>
    <row r="332" customFormat="false" ht="15" hidden="false" customHeight="false" outlineLevel="0" collapsed="false">
      <c r="A332" s="330" t="n">
        <v>645300</v>
      </c>
      <c r="B332" s="329" t="s">
        <v>559</v>
      </c>
      <c r="C332" s="326" t="str">
        <f aca="false">IF(E332&gt;F332,E332-F332,"")</f>
        <v/>
      </c>
      <c r="D332" s="326" t="str">
        <f aca="false">IF(F332&gt;E332,F332-E332,"")</f>
        <v/>
      </c>
      <c r="E332" s="334" t="n">
        <f aca="false">SUMIF('Correspondance GFC OP@LE'!$F$9:$F$543,A332,'Correspondance GFC OP@LE'!$H$9:$H$543)</f>
        <v>0</v>
      </c>
      <c r="F332" s="334" t="n">
        <f aca="false">SUMIF('Correspondance GFC OP@LE'!$F$9:$F$543,A332,'Correspondance GFC OP@LE'!$I$9:$I$543)</f>
        <v>0</v>
      </c>
      <c r="G332" s="335" t="s">
        <v>1077</v>
      </c>
    </row>
    <row r="333" customFormat="false" ht="15" hidden="false" customHeight="false" outlineLevel="0" collapsed="false">
      <c r="A333" s="330" t="n">
        <v>645400</v>
      </c>
      <c r="B333" s="329" t="s">
        <v>560</v>
      </c>
      <c r="C333" s="326" t="str">
        <f aca="false">IF(E333&gt;F333,E333-F333,"")</f>
        <v/>
      </c>
      <c r="D333" s="326" t="str">
        <f aca="false">IF(F333&gt;E333,F333-E333,"")</f>
        <v/>
      </c>
      <c r="E333" s="334" t="n">
        <f aca="false">SUMIF('Correspondance GFC OP@LE'!$F$9:$F$543,A333,'Correspondance GFC OP@LE'!$H$9:$H$543)</f>
        <v>0</v>
      </c>
      <c r="F333" s="334" t="n">
        <f aca="false">SUMIF('Correspondance GFC OP@LE'!$F$9:$F$543,A333,'Correspondance GFC OP@LE'!$I$9:$I$543)</f>
        <v>0</v>
      </c>
      <c r="G333" s="335" t="s">
        <v>1077</v>
      </c>
    </row>
    <row r="334" customFormat="false" ht="15" hidden="false" customHeight="false" outlineLevel="0" collapsed="false">
      <c r="A334" s="330" t="n">
        <v>645800</v>
      </c>
      <c r="B334" s="329" t="s">
        <v>561</v>
      </c>
      <c r="C334" s="326" t="str">
        <f aca="false">IF(E334&gt;F334,E334-F334,"")</f>
        <v/>
      </c>
      <c r="D334" s="326" t="str">
        <f aca="false">IF(F334&gt;E334,F334-E334,"")</f>
        <v/>
      </c>
      <c r="E334" s="334" t="n">
        <f aca="false">SUMIF('Correspondance GFC OP@LE'!$F$9:$F$543,A334,'Correspondance GFC OP@LE'!$H$9:$H$543)</f>
        <v>0</v>
      </c>
      <c r="F334" s="334" t="n">
        <f aca="false">SUMIF('Correspondance GFC OP@LE'!$F$9:$F$543,A334,'Correspondance GFC OP@LE'!$I$9:$I$543)</f>
        <v>0</v>
      </c>
      <c r="G334" s="335" t="s">
        <v>1077</v>
      </c>
    </row>
    <row r="335" customFormat="false" ht="15" hidden="false" customHeight="false" outlineLevel="0" collapsed="false">
      <c r="A335" s="330" t="n">
        <v>647000</v>
      </c>
      <c r="B335" s="329" t="s">
        <v>562</v>
      </c>
      <c r="C335" s="326" t="str">
        <f aca="false">IF(E335&gt;F335,E335-F335,"")</f>
        <v/>
      </c>
      <c r="D335" s="326" t="str">
        <f aca="false">IF(F335&gt;E335,F335-E335,"")</f>
        <v/>
      </c>
      <c r="E335" s="334" t="n">
        <f aca="false">SUMIF('Correspondance GFC OP@LE'!$F$9:$F$543,A335,'Correspondance GFC OP@LE'!$H$9:$H$543)</f>
        <v>0</v>
      </c>
      <c r="F335" s="334" t="n">
        <f aca="false">SUMIF('Correspondance GFC OP@LE'!$F$9:$F$543,A335,'Correspondance GFC OP@LE'!$I$9:$I$543)</f>
        <v>0</v>
      </c>
      <c r="G335" s="335" t="s">
        <v>1077</v>
      </c>
    </row>
    <row r="336" customFormat="false" ht="15" hidden="false" customHeight="false" outlineLevel="0" collapsed="false">
      <c r="A336" s="330" t="n">
        <v>648000</v>
      </c>
      <c r="B336" s="329" t="s">
        <v>563</v>
      </c>
      <c r="C336" s="326" t="str">
        <f aca="false">IF(E336&gt;F336,E336-F336,"")</f>
        <v/>
      </c>
      <c r="D336" s="326" t="str">
        <f aca="false">IF(F336&gt;E336,F336-E336,"")</f>
        <v/>
      </c>
      <c r="E336" s="334" t="n">
        <f aca="false">SUMIF('Correspondance GFC OP@LE'!$F$9:$F$543,A336,'Correspondance GFC OP@LE'!$H$9:$H$543)</f>
        <v>0</v>
      </c>
      <c r="F336" s="334" t="n">
        <f aca="false">SUMIF('Correspondance GFC OP@LE'!$F$9:$F$543,A336,'Correspondance GFC OP@LE'!$I$9:$I$543)</f>
        <v>0</v>
      </c>
      <c r="G336" s="335" t="s">
        <v>1077</v>
      </c>
    </row>
    <row r="337" customFormat="false" ht="30" hidden="false" customHeight="false" outlineLevel="0" collapsed="false">
      <c r="A337" s="330" t="n">
        <v>651100</v>
      </c>
      <c r="B337" s="329" t="s">
        <v>564</v>
      </c>
      <c r="C337" s="326" t="str">
        <f aca="false">IF(E337&gt;F337,E337-F337,"")</f>
        <v/>
      </c>
      <c r="D337" s="326" t="str">
        <f aca="false">IF(F337&gt;E337,F337-E337,"")</f>
        <v/>
      </c>
      <c r="E337" s="334" t="n">
        <f aca="false">SUMIF('Correspondance GFC OP@LE'!$F$9:$F$543,A337,'Correspondance GFC OP@LE'!$H$9:$H$543)</f>
        <v>0</v>
      </c>
      <c r="F337" s="334" t="n">
        <f aca="false">SUMIF('Correspondance GFC OP@LE'!$F$9:$F$543,A337,'Correspondance GFC OP@LE'!$I$9:$I$543)</f>
        <v>0</v>
      </c>
      <c r="G337" s="335" t="s">
        <v>1077</v>
      </c>
    </row>
    <row r="338" customFormat="false" ht="15" hidden="false" customHeight="false" outlineLevel="0" collapsed="false">
      <c r="A338" s="330" t="n">
        <v>651600</v>
      </c>
      <c r="B338" s="329" t="s">
        <v>565</v>
      </c>
      <c r="C338" s="326" t="str">
        <f aca="false">IF(E338&gt;F338,E338-F338,"")</f>
        <v/>
      </c>
      <c r="D338" s="326" t="str">
        <f aca="false">IF(F338&gt;E338,F338-E338,"")</f>
        <v/>
      </c>
      <c r="E338" s="334" t="n">
        <f aca="false">SUMIF('Correspondance GFC OP@LE'!$F$9:$F$543,A338,'Correspondance GFC OP@LE'!$H$9:$H$543)</f>
        <v>0</v>
      </c>
      <c r="F338" s="334" t="n">
        <f aca="false">SUMIF('Correspondance GFC OP@LE'!$F$9:$F$543,A338,'Correspondance GFC OP@LE'!$I$9:$I$543)</f>
        <v>0</v>
      </c>
      <c r="G338" s="335" t="s">
        <v>1077</v>
      </c>
    </row>
    <row r="339" customFormat="false" ht="15" hidden="false" customHeight="false" outlineLevel="0" collapsed="false">
      <c r="A339" s="330" t="n">
        <v>653100</v>
      </c>
      <c r="B339" s="329" t="s">
        <v>566</v>
      </c>
      <c r="C339" s="326" t="str">
        <f aca="false">IF(E339&gt;F339,E339-F339,"")</f>
        <v/>
      </c>
      <c r="D339" s="326" t="str">
        <f aca="false">IF(F339&gt;E339,F339-E339,"")</f>
        <v/>
      </c>
      <c r="E339" s="334" t="n">
        <f aca="false">SUMIF('Correspondance GFC OP@LE'!$F$9:$F$543,A339,'Correspondance GFC OP@LE'!$H$9:$H$543)</f>
        <v>0</v>
      </c>
      <c r="F339" s="334" t="n">
        <f aca="false">SUMIF('Correspondance GFC OP@LE'!$F$9:$F$543,A339,'Correspondance GFC OP@LE'!$I$9:$I$543)</f>
        <v>0</v>
      </c>
      <c r="G339" s="335" t="s">
        <v>1077</v>
      </c>
    </row>
    <row r="340" customFormat="false" ht="15" hidden="false" customHeight="false" outlineLevel="0" collapsed="false">
      <c r="A340" s="330" t="n">
        <v>653200</v>
      </c>
      <c r="B340" s="329" t="s">
        <v>567</v>
      </c>
      <c r="C340" s="326" t="str">
        <f aca="false">IF(E340&gt;F340,E340-F340,"")</f>
        <v/>
      </c>
      <c r="D340" s="326" t="str">
        <f aca="false">IF(F340&gt;E340,F340-E340,"")</f>
        <v/>
      </c>
      <c r="E340" s="334" t="n">
        <f aca="false">SUMIF('Correspondance GFC OP@LE'!$F$9:$F$543,A340,'Correspondance GFC OP@LE'!$H$9:$H$543)</f>
        <v>0</v>
      </c>
      <c r="F340" s="334" t="n">
        <f aca="false">SUMIF('Correspondance GFC OP@LE'!$F$9:$F$543,A340,'Correspondance GFC OP@LE'!$I$9:$I$543)</f>
        <v>0</v>
      </c>
      <c r="G340" s="335" t="s">
        <v>1077</v>
      </c>
    </row>
    <row r="341" customFormat="false" ht="15" hidden="false" customHeight="false" outlineLevel="0" collapsed="false">
      <c r="A341" s="330" t="n">
        <v>653300</v>
      </c>
      <c r="B341" s="329" t="s">
        <v>568</v>
      </c>
      <c r="C341" s="326" t="str">
        <f aca="false">IF(E341&gt;F341,E341-F341,"")</f>
        <v/>
      </c>
      <c r="D341" s="326" t="str">
        <f aca="false">IF(F341&gt;E341,F341-E341,"")</f>
        <v/>
      </c>
      <c r="E341" s="334" t="n">
        <f aca="false">SUMIF('Correspondance GFC OP@LE'!$F$9:$F$543,A341,'Correspondance GFC OP@LE'!$H$9:$H$543)</f>
        <v>0</v>
      </c>
      <c r="F341" s="334" t="n">
        <f aca="false">SUMIF('Correspondance GFC OP@LE'!$F$9:$F$543,A341,'Correspondance GFC OP@LE'!$I$9:$I$543)</f>
        <v>0</v>
      </c>
      <c r="G341" s="335" t="s">
        <v>1077</v>
      </c>
    </row>
    <row r="342" customFormat="false" ht="15" hidden="false" customHeight="false" outlineLevel="0" collapsed="false">
      <c r="A342" s="330" t="n">
        <v>653400</v>
      </c>
      <c r="B342" s="329" t="s">
        <v>569</v>
      </c>
      <c r="C342" s="326" t="str">
        <f aca="false">IF(E342&gt;F342,E342-F342,"")</f>
        <v/>
      </c>
      <c r="D342" s="326" t="str">
        <f aca="false">IF(F342&gt;E342,F342-E342,"")</f>
        <v/>
      </c>
      <c r="E342" s="334" t="n">
        <f aca="false">SUMIF('Correspondance GFC OP@LE'!$F$9:$F$543,A342,'Correspondance GFC OP@LE'!$H$9:$H$543)</f>
        <v>0</v>
      </c>
      <c r="F342" s="334" t="n">
        <f aca="false">SUMIF('Correspondance GFC OP@LE'!$F$9:$F$543,A342,'Correspondance GFC OP@LE'!$I$9:$I$543)</f>
        <v>0</v>
      </c>
      <c r="G342" s="335" t="s">
        <v>1077</v>
      </c>
    </row>
    <row r="343" customFormat="false" ht="15" hidden="false" customHeight="false" outlineLevel="0" collapsed="false">
      <c r="A343" s="330" t="n">
        <v>653500</v>
      </c>
      <c r="B343" s="329" t="s">
        <v>570</v>
      </c>
      <c r="C343" s="326" t="str">
        <f aca="false">IF(E343&gt;F343,E343-F343,"")</f>
        <v/>
      </c>
      <c r="D343" s="326" t="str">
        <f aca="false">IF(F343&gt;E343,F343-E343,"")</f>
        <v/>
      </c>
      <c r="E343" s="334" t="n">
        <f aca="false">SUMIF('Correspondance GFC OP@LE'!$F$9:$F$543,A343,'Correspondance GFC OP@LE'!$H$9:$H$543)</f>
        <v>0</v>
      </c>
      <c r="F343" s="334" t="n">
        <f aca="false">SUMIF('Correspondance GFC OP@LE'!$F$9:$F$543,A343,'Correspondance GFC OP@LE'!$I$9:$I$543)</f>
        <v>0</v>
      </c>
      <c r="G343" s="335" t="s">
        <v>1077</v>
      </c>
    </row>
    <row r="344" customFormat="false" ht="15" hidden="false" customHeight="false" outlineLevel="0" collapsed="false">
      <c r="A344" s="330" t="n">
        <v>653800</v>
      </c>
      <c r="B344" s="329" t="s">
        <v>571</v>
      </c>
      <c r="C344" s="326" t="str">
        <f aca="false">IF(E344&gt;F344,E344-F344,"")</f>
        <v/>
      </c>
      <c r="D344" s="326" t="str">
        <f aca="false">IF(F344&gt;E344,F344-E344,"")</f>
        <v/>
      </c>
      <c r="E344" s="334" t="n">
        <f aca="false">SUMIF('Correspondance GFC OP@LE'!$F$9:$F$543,A344,'Correspondance GFC OP@LE'!$H$9:$H$543)</f>
        <v>0</v>
      </c>
      <c r="F344" s="334" t="n">
        <f aca="false">SUMIF('Correspondance GFC OP@LE'!$F$9:$F$543,A344,'Correspondance GFC OP@LE'!$I$9:$I$543)</f>
        <v>0</v>
      </c>
      <c r="G344" s="335" t="s">
        <v>1077</v>
      </c>
    </row>
    <row r="345" customFormat="false" ht="30" hidden="false" customHeight="false" outlineLevel="0" collapsed="false">
      <c r="A345" s="330" t="s">
        <v>1079</v>
      </c>
      <c r="B345" s="329" t="s">
        <v>600</v>
      </c>
      <c r="C345" s="326"/>
      <c r="D345" s="326"/>
      <c r="E345" s="334" t="n">
        <f aca="false">SUMIF('Correspondance GFC OP@LE'!$F$9:$F$543,A345,'Correspondance GFC OP@LE'!$H$9:$H$543)</f>
        <v>0</v>
      </c>
      <c r="F345" s="334" t="n">
        <f aca="false">SUMIF('Correspondance GFC OP@LE'!$F$9:$F$543,A345,'Correspondance GFC OP@LE'!$I$9:$I$543)</f>
        <v>0</v>
      </c>
      <c r="G345" s="335" t="s">
        <v>1077</v>
      </c>
    </row>
    <row r="346" customFormat="false" ht="15" hidden="false" customHeight="false" outlineLevel="0" collapsed="false">
      <c r="A346" s="330" t="s">
        <v>1080</v>
      </c>
      <c r="B346" s="329" t="s">
        <v>601</v>
      </c>
      <c r="C346" s="326"/>
      <c r="D346" s="326"/>
      <c r="E346" s="334" t="n">
        <f aca="false">SUMIF('Correspondance GFC OP@LE'!$F$9:$F$543,A346,'Correspondance GFC OP@LE'!$H$9:$H$543)</f>
        <v>0</v>
      </c>
      <c r="F346" s="334" t="n">
        <f aca="false">SUMIF('Correspondance GFC OP@LE'!$F$9:$F$543,A346,'Correspondance GFC OP@LE'!$I$9:$I$543)</f>
        <v>0</v>
      </c>
      <c r="G346" s="335" t="s">
        <v>1077</v>
      </c>
    </row>
    <row r="347" customFormat="false" ht="15" hidden="false" customHeight="false" outlineLevel="0" collapsed="false">
      <c r="A347" s="330" t="s">
        <v>1081</v>
      </c>
      <c r="B347" s="329" t="s">
        <v>602</v>
      </c>
      <c r="C347" s="326"/>
      <c r="D347" s="326"/>
      <c r="E347" s="334" t="n">
        <f aca="false">SUMIF('Correspondance GFC OP@LE'!$F$9:$F$543,A347,'Correspondance GFC OP@LE'!$H$9:$H$543)</f>
        <v>0</v>
      </c>
      <c r="F347" s="334" t="n">
        <f aca="false">SUMIF('Correspondance GFC OP@LE'!$F$9:$F$543,A347,'Correspondance GFC OP@LE'!$I$9:$I$543)</f>
        <v>0</v>
      </c>
      <c r="G347" s="335" t="s">
        <v>1077</v>
      </c>
    </row>
    <row r="348" customFormat="false" ht="15" hidden="false" customHeight="false" outlineLevel="0" collapsed="false">
      <c r="A348" s="330" t="n">
        <v>656100</v>
      </c>
      <c r="B348" s="329" t="s">
        <v>604</v>
      </c>
      <c r="C348" s="326" t="str">
        <f aca="false">IF(E348&gt;F348,E348-F348,"")</f>
        <v/>
      </c>
      <c r="D348" s="326" t="str">
        <f aca="false">IF(F348&gt;E348,F348-E348,"")</f>
        <v/>
      </c>
      <c r="E348" s="334" t="n">
        <f aca="false">SUMIF('Correspondance GFC OP@LE'!$F$9:$F$543,A348,'Correspondance GFC OP@LE'!$H$9:$H$543)</f>
        <v>0</v>
      </c>
      <c r="F348" s="334" t="n">
        <f aca="false">SUMIF('Correspondance GFC OP@LE'!$F$9:$F$543,A348,'Correspondance GFC OP@LE'!$I$9:$I$543)</f>
        <v>0</v>
      </c>
      <c r="G348" s="335" t="s">
        <v>1077</v>
      </c>
    </row>
    <row r="349" customFormat="false" ht="15" hidden="false" customHeight="false" outlineLevel="0" collapsed="false">
      <c r="A349" s="330" t="n">
        <v>656200</v>
      </c>
      <c r="B349" s="329" t="s">
        <v>605</v>
      </c>
      <c r="C349" s="326" t="str">
        <f aca="false">IF(E349&gt;F349,E349-F349,"")</f>
        <v/>
      </c>
      <c r="D349" s="326" t="str">
        <f aca="false">IF(F349&gt;E349,F349-E349,"")</f>
        <v/>
      </c>
      <c r="E349" s="334" t="n">
        <f aca="false">SUMIF('Correspondance GFC OP@LE'!$F$9:$F$543,A349,'Correspondance GFC OP@LE'!$H$9:$H$543)</f>
        <v>0</v>
      </c>
      <c r="F349" s="334" t="n">
        <f aca="false">SUMIF('Correspondance GFC OP@LE'!$F$9:$F$543,A349,'Correspondance GFC OP@LE'!$I$9:$I$543)</f>
        <v>0</v>
      </c>
      <c r="G349" s="335" t="s">
        <v>1077</v>
      </c>
    </row>
    <row r="350" customFormat="false" ht="15" hidden="false" customHeight="false" outlineLevel="0" collapsed="false">
      <c r="A350" s="330" t="n">
        <v>656600</v>
      </c>
      <c r="B350" s="329" t="s">
        <v>606</v>
      </c>
      <c r="C350" s="326" t="str">
        <f aca="false">IF(E350&gt;F350,E350-F350,"")</f>
        <v/>
      </c>
      <c r="D350" s="326" t="str">
        <f aca="false">IF(F350&gt;E350,F350-E350,"")</f>
        <v/>
      </c>
      <c r="E350" s="334" t="n">
        <f aca="false">SUMIF('Correspondance GFC OP@LE'!$F$9:$F$543,A350,'Correspondance GFC OP@LE'!$H$9:$H$543)</f>
        <v>0</v>
      </c>
      <c r="F350" s="334" t="n">
        <f aca="false">SUMIF('Correspondance GFC OP@LE'!$F$9:$F$543,A350,'Correspondance GFC OP@LE'!$I$9:$I$543)</f>
        <v>0</v>
      </c>
      <c r="G350" s="335" t="s">
        <v>1077</v>
      </c>
    </row>
    <row r="351" customFormat="false" ht="15" hidden="false" customHeight="false" outlineLevel="0" collapsed="false">
      <c r="A351" s="330" t="n">
        <v>657200</v>
      </c>
      <c r="B351" s="329" t="s">
        <v>574</v>
      </c>
      <c r="C351" s="326" t="str">
        <f aca="false">IF(E351&gt;F351,E351-F351,"")</f>
        <v/>
      </c>
      <c r="D351" s="326" t="str">
        <f aca="false">IF(F351&gt;E351,F351-E351,"")</f>
        <v/>
      </c>
      <c r="E351" s="334" t="n">
        <f aca="false">SUMIF('Correspondance GFC OP@LE'!$F$9:$F$543,A351,'Correspondance GFC OP@LE'!$H$9:$H$543)</f>
        <v>0</v>
      </c>
      <c r="F351" s="334" t="n">
        <f aca="false">SUMIF('Correspondance GFC OP@LE'!$F$9:$F$543,A351,'Correspondance GFC OP@LE'!$I$9:$I$543)</f>
        <v>0</v>
      </c>
      <c r="G351" s="335" t="s">
        <v>1077</v>
      </c>
    </row>
    <row r="352" customFormat="false" ht="15" hidden="false" customHeight="false" outlineLevel="0" collapsed="false">
      <c r="A352" s="330" t="n">
        <v>657610</v>
      </c>
      <c r="B352" s="329" t="s">
        <v>1082</v>
      </c>
      <c r="C352" s="326" t="str">
        <f aca="false">IF(E352&gt;F352,E352-F352,"")</f>
        <v/>
      </c>
      <c r="D352" s="326" t="str">
        <f aca="false">IF(F352&gt;E352,F352-E352,"")</f>
        <v/>
      </c>
      <c r="E352" s="334" t="n">
        <f aca="false">SUMIF('Correspondance GFC OP@LE'!$F$9:$F$543,A352,'Correspondance GFC OP@LE'!$H$9:$H$543)</f>
        <v>0</v>
      </c>
      <c r="F352" s="334" t="n">
        <f aca="false">SUMIF('Correspondance GFC OP@LE'!$F$9:$F$543,A352,'Correspondance GFC OP@LE'!$I$9:$I$543)</f>
        <v>0</v>
      </c>
      <c r="G352" s="335" t="s">
        <v>1077</v>
      </c>
    </row>
    <row r="353" customFormat="false" ht="15" hidden="false" customHeight="false" outlineLevel="0" collapsed="false">
      <c r="A353" s="330" t="n">
        <v>657620</v>
      </c>
      <c r="B353" s="329" t="s">
        <v>1083</v>
      </c>
      <c r="C353" s="326" t="str">
        <f aca="false">IF(E353&gt;F353,E353-F353,"")</f>
        <v/>
      </c>
      <c r="D353" s="326" t="str">
        <f aca="false">IF(F353&gt;E353,F353-E353,"")</f>
        <v/>
      </c>
      <c r="E353" s="334" t="n">
        <f aca="false">SUMIF('Correspondance GFC OP@LE'!$F$9:$F$543,A353,'Correspondance GFC OP@LE'!$H$9:$H$543)</f>
        <v>0</v>
      </c>
      <c r="F353" s="334" t="n">
        <f aca="false">SUMIF('Correspondance GFC OP@LE'!$F$9:$F$543,A353,'Correspondance GFC OP@LE'!$I$9:$I$543)</f>
        <v>0</v>
      </c>
      <c r="G353" s="335" t="s">
        <v>1077</v>
      </c>
    </row>
    <row r="354" customFormat="false" ht="15" hidden="false" customHeight="false" outlineLevel="0" collapsed="false">
      <c r="A354" s="330" t="n">
        <v>657800</v>
      </c>
      <c r="B354" s="329" t="s">
        <v>579</v>
      </c>
      <c r="C354" s="326" t="str">
        <f aca="false">IF(E354&gt;F354,E354-F354,"")</f>
        <v/>
      </c>
      <c r="D354" s="326" t="str">
        <f aca="false">IF(F354&gt;E354,F354-E354,"")</f>
        <v/>
      </c>
      <c r="E354" s="334" t="n">
        <f aca="false">SUMIF('Correspondance GFC OP@LE'!$F$9:$F$543,A354,'Correspondance GFC OP@LE'!$H$9:$H$543)</f>
        <v>0</v>
      </c>
      <c r="F354" s="334" t="n">
        <f aca="false">SUMIF('Correspondance GFC OP@LE'!$F$9:$F$543,A354,'Correspondance GFC OP@LE'!$I$9:$I$543)</f>
        <v>0</v>
      </c>
      <c r="G354" s="335" t="s">
        <v>1077</v>
      </c>
    </row>
    <row r="355" customFormat="false" ht="15" hidden="false" customHeight="false" outlineLevel="0" collapsed="false">
      <c r="A355" s="330" t="s">
        <v>1084</v>
      </c>
      <c r="B355" s="329" t="s">
        <v>595</v>
      </c>
      <c r="C355" s="326"/>
      <c r="D355" s="326"/>
      <c r="E355" s="334" t="n">
        <f aca="false">SUMIF('Correspondance GFC OP@LE'!$F$9:$F$543,A355,'Correspondance GFC OP@LE'!$H$9:$H$543)</f>
        <v>0</v>
      </c>
      <c r="F355" s="334" t="n">
        <f aca="false">SUMIF('Correspondance GFC OP@LE'!$F$9:$F$543,A355,'Correspondance GFC OP@LE'!$I$9:$I$543)</f>
        <v>0</v>
      </c>
      <c r="G355" s="335" t="s">
        <v>1077</v>
      </c>
    </row>
    <row r="356" customFormat="false" ht="15" hidden="false" customHeight="false" outlineLevel="0" collapsed="false">
      <c r="A356" s="330" t="s">
        <v>1085</v>
      </c>
      <c r="B356" s="329" t="s">
        <v>596</v>
      </c>
      <c r="C356" s="326"/>
      <c r="D356" s="326"/>
      <c r="E356" s="334" t="n">
        <f aca="false">SUMIF('Correspondance GFC OP@LE'!$F$9:$F$543,A356,'Correspondance GFC OP@LE'!$H$9:$H$543)</f>
        <v>0</v>
      </c>
      <c r="F356" s="334" t="n">
        <f aca="false">SUMIF('Correspondance GFC OP@LE'!$F$9:$F$543,A356,'Correspondance GFC OP@LE'!$I$9:$I$543)</f>
        <v>0</v>
      </c>
      <c r="G356" s="335" t="s">
        <v>1077</v>
      </c>
    </row>
    <row r="357" customFormat="false" ht="30" hidden="false" customHeight="false" outlineLevel="0" collapsed="false">
      <c r="A357" s="330" t="n">
        <v>658300</v>
      </c>
      <c r="B357" s="329" t="s">
        <v>580</v>
      </c>
      <c r="C357" s="326" t="str">
        <f aca="false">IF(E357&gt;F357,E357-F357,"")</f>
        <v/>
      </c>
      <c r="D357" s="326" t="str">
        <f aca="false">IF(F357&gt;E357,F357-E357,"")</f>
        <v/>
      </c>
      <c r="E357" s="334" t="n">
        <f aca="false">SUMIF('Correspondance GFC OP@LE'!$F$9:$F$543,A357,'Correspondance GFC OP@LE'!$H$9:$H$543)</f>
        <v>0</v>
      </c>
      <c r="F357" s="334" t="n">
        <f aca="false">SUMIF('Correspondance GFC OP@LE'!$F$9:$F$543,A357,'Correspondance GFC OP@LE'!$I$9:$I$543)</f>
        <v>0</v>
      </c>
      <c r="G357" s="335" t="s">
        <v>1077</v>
      </c>
    </row>
    <row r="358" customFormat="false" ht="15" hidden="false" customHeight="false" outlineLevel="0" collapsed="false">
      <c r="A358" s="330" t="s">
        <v>1086</v>
      </c>
      <c r="B358" s="329" t="s">
        <v>597</v>
      </c>
      <c r="C358" s="326"/>
      <c r="D358" s="326"/>
      <c r="E358" s="334" t="n">
        <f aca="false">SUMIF('Correspondance GFC OP@LE'!$F$9:$F$543,A358,'Correspondance GFC OP@LE'!$H$9:$H$543)</f>
        <v>0</v>
      </c>
      <c r="F358" s="334" t="n">
        <f aca="false">SUMIF('Correspondance GFC OP@LE'!$F$9:$F$543,A358,'Correspondance GFC OP@LE'!$I$9:$I$543)</f>
        <v>0</v>
      </c>
      <c r="G358" s="335" t="s">
        <v>1077</v>
      </c>
    </row>
    <row r="359" customFormat="false" ht="15" hidden="false" customHeight="false" outlineLevel="0" collapsed="false">
      <c r="A359" s="330" t="n">
        <v>658610</v>
      </c>
      <c r="B359" s="329" t="s">
        <v>582</v>
      </c>
      <c r="C359" s="326" t="str">
        <f aca="false">IF(E359&gt;F359,E359-F359,"")</f>
        <v/>
      </c>
      <c r="D359" s="326" t="str">
        <f aca="false">IF(F359&gt;E359,F359-E359,"")</f>
        <v/>
      </c>
      <c r="E359" s="334" t="n">
        <f aca="false">SUMIF('Correspondance GFC OP@LE'!$F$9:$F$543,A359,'Correspondance GFC OP@LE'!$H$9:$H$543)</f>
        <v>0</v>
      </c>
      <c r="F359" s="334" t="n">
        <f aca="false">SUMIF('Correspondance GFC OP@LE'!$F$9:$F$543,A359,'Correspondance GFC OP@LE'!$I$9:$I$543)</f>
        <v>0</v>
      </c>
      <c r="G359" s="335" t="s">
        <v>1077</v>
      </c>
    </row>
    <row r="360" customFormat="false" ht="15" hidden="false" customHeight="false" outlineLevel="0" collapsed="false">
      <c r="A360" s="330" t="n">
        <v>658620</v>
      </c>
      <c r="B360" s="329" t="s">
        <v>583</v>
      </c>
      <c r="C360" s="326" t="str">
        <f aca="false">IF(E360&gt;F360,E360-F360,"")</f>
        <v/>
      </c>
      <c r="D360" s="326" t="str">
        <f aca="false">IF(F360&gt;E360,F360-E360,"")</f>
        <v/>
      </c>
      <c r="E360" s="334" t="n">
        <f aca="false">SUMIF('Correspondance GFC OP@LE'!$F$9:$F$543,A360,'Correspondance GFC OP@LE'!$H$9:$H$543)</f>
        <v>0</v>
      </c>
      <c r="F360" s="334" t="n">
        <f aca="false">SUMIF('Correspondance GFC OP@LE'!$F$9:$F$543,A360,'Correspondance GFC OP@LE'!$I$9:$I$543)</f>
        <v>0</v>
      </c>
      <c r="G360" s="335" t="s">
        <v>1077</v>
      </c>
    </row>
    <row r="361" customFormat="false" ht="15" hidden="false" customHeight="false" outlineLevel="0" collapsed="false">
      <c r="A361" s="330" t="s">
        <v>1087</v>
      </c>
      <c r="B361" s="329" t="s">
        <v>593</v>
      </c>
      <c r="C361" s="326"/>
      <c r="D361" s="326"/>
      <c r="E361" s="334" t="n">
        <f aca="false">SUMIF('Correspondance GFC OP@LE'!$F$9:$F$543,A361,'Correspondance GFC OP@LE'!$H$9:$H$543)</f>
        <v>0</v>
      </c>
      <c r="F361" s="334" t="n">
        <f aca="false">SUMIF('Correspondance GFC OP@LE'!$F$9:$F$543,A361,'Correspondance GFC OP@LE'!$I$9:$I$543)</f>
        <v>0</v>
      </c>
      <c r="G361" s="335" t="s">
        <v>1077</v>
      </c>
    </row>
    <row r="362" customFormat="false" ht="15" hidden="false" customHeight="false" outlineLevel="0" collapsed="false">
      <c r="A362" s="330" t="n">
        <v>666000</v>
      </c>
      <c r="B362" s="329" t="s">
        <v>591</v>
      </c>
      <c r="C362" s="326" t="str">
        <f aca="false">IF(E362&gt;F362,E362-F362,"")</f>
        <v/>
      </c>
      <c r="D362" s="326" t="str">
        <f aca="false">IF(F362&gt;E362,F362-E362,"")</f>
        <v/>
      </c>
      <c r="E362" s="334" t="n">
        <f aca="false">SUMIF('Correspondance GFC OP@LE'!$F$9:$F$543,A362,'Correspondance GFC OP@LE'!$H$9:$H$543)</f>
        <v>0</v>
      </c>
      <c r="F362" s="334" t="n">
        <f aca="false">SUMIF('Correspondance GFC OP@LE'!$F$9:$F$543,A362,'Correspondance GFC OP@LE'!$I$9:$I$543)</f>
        <v>0</v>
      </c>
      <c r="G362" s="335" t="s">
        <v>1077</v>
      </c>
    </row>
    <row r="363" customFormat="false" ht="15" hidden="false" customHeight="false" outlineLevel="0" collapsed="false">
      <c r="A363" s="330" t="n">
        <v>667000</v>
      </c>
      <c r="B363" s="329" t="s">
        <v>592</v>
      </c>
      <c r="C363" s="326" t="str">
        <f aca="false">IF(E363&gt;F363,E363-F363,"")</f>
        <v/>
      </c>
      <c r="D363" s="326" t="str">
        <f aca="false">IF(F363&gt;E363,F363-E363,"")</f>
        <v/>
      </c>
      <c r="E363" s="334" t="n">
        <f aca="false">SUMIF('Correspondance GFC OP@LE'!$F$9:$F$543,A363,'Correspondance GFC OP@LE'!$H$9:$H$543)</f>
        <v>0</v>
      </c>
      <c r="F363" s="334" t="n">
        <f aca="false">SUMIF('Correspondance GFC OP@LE'!$F$9:$F$543,A363,'Correspondance GFC OP@LE'!$I$9:$I$543)</f>
        <v>0</v>
      </c>
      <c r="G363" s="335" t="s">
        <v>1077</v>
      </c>
    </row>
    <row r="364" customFormat="false" ht="15" hidden="false" customHeight="false" outlineLevel="0" collapsed="false">
      <c r="A364" s="330" t="n">
        <v>668300</v>
      </c>
      <c r="B364" s="329" t="s">
        <v>588</v>
      </c>
      <c r="C364" s="326" t="str">
        <f aca="false">IF(E364&gt;F364,E364-F364,"")</f>
        <v/>
      </c>
      <c r="D364" s="326" t="str">
        <f aca="false">IF(F364&gt;E364,F364-E364,"")</f>
        <v/>
      </c>
      <c r="E364" s="334" t="n">
        <f aca="false">SUMIF('Correspondance GFC OP@LE'!$F$9:$F$543,A364,'Correspondance GFC OP@LE'!$H$9:$H$543)</f>
        <v>0</v>
      </c>
      <c r="F364" s="334" t="n">
        <f aca="false">SUMIF('Correspondance GFC OP@LE'!$F$9:$F$543,A364,'Correspondance GFC OP@LE'!$I$9:$I$543)</f>
        <v>0</v>
      </c>
      <c r="G364" s="335" t="s">
        <v>1077</v>
      </c>
    </row>
    <row r="365" customFormat="false" ht="15" hidden="false" customHeight="false" outlineLevel="0" collapsed="false">
      <c r="A365" s="330" t="n">
        <v>668500</v>
      </c>
      <c r="B365" s="329" t="s">
        <v>589</v>
      </c>
      <c r="C365" s="326" t="str">
        <f aca="false">IF(E365&gt;F365,E365-F365,"")</f>
        <v/>
      </c>
      <c r="D365" s="326" t="str">
        <f aca="false">IF(F365&gt;E365,F365-E365,"")</f>
        <v/>
      </c>
      <c r="E365" s="334" t="n">
        <f aca="false">SUMIF('Correspondance GFC OP@LE'!$F$9:$F$543,A365,'Correspondance GFC OP@LE'!$H$9:$H$543)</f>
        <v>0</v>
      </c>
      <c r="F365" s="334" t="n">
        <f aca="false">SUMIF('Correspondance GFC OP@LE'!$F$9:$F$543,A365,'Correspondance GFC OP@LE'!$I$9:$I$543)</f>
        <v>0</v>
      </c>
      <c r="G365" s="335" t="s">
        <v>1077</v>
      </c>
    </row>
    <row r="366" customFormat="false" ht="15" hidden="false" customHeight="false" outlineLevel="0" collapsed="false">
      <c r="A366" s="330" t="n">
        <v>668600</v>
      </c>
      <c r="B366" s="329" t="s">
        <v>590</v>
      </c>
      <c r="C366" s="326" t="str">
        <f aca="false">IF(E366&gt;F366,E366-F366,"")</f>
        <v/>
      </c>
      <c r="D366" s="326" t="str">
        <f aca="false">IF(F366&gt;E366,F366-E366,"")</f>
        <v/>
      </c>
      <c r="E366" s="334" t="n">
        <f aca="false">SUMIF('Correspondance GFC OP@LE'!$F$9:$F$543,A366,'Correspondance GFC OP@LE'!$H$9:$H$543)</f>
        <v>0</v>
      </c>
      <c r="F366" s="334" t="n">
        <f aca="false">SUMIF('Correspondance GFC OP@LE'!$F$9:$F$543,A366,'Correspondance GFC OP@LE'!$I$9:$I$543)</f>
        <v>0</v>
      </c>
      <c r="G366" s="335" t="s">
        <v>1077</v>
      </c>
    </row>
    <row r="367" customFormat="false" ht="15" hidden="false" customHeight="false" outlineLevel="0" collapsed="false">
      <c r="A367" s="330" t="s">
        <v>1088</v>
      </c>
      <c r="B367" s="329" t="s">
        <v>1089</v>
      </c>
      <c r="C367" s="326"/>
      <c r="D367" s="326"/>
      <c r="E367" s="334" t="n">
        <f aca="false">SUMIF('Correspondance GFC OP@LE'!$F$9:$F$543,A367,'Correspondance GFC OP@LE'!$H$9:$H$543)</f>
        <v>0</v>
      </c>
      <c r="F367" s="334" t="n">
        <f aca="false">SUMIF('Correspondance GFC OP@LE'!$F$9:$F$543,A367,'Correspondance GFC OP@LE'!$I$9:$I$543)</f>
        <v>0</v>
      </c>
      <c r="G367" s="335" t="s">
        <v>1077</v>
      </c>
    </row>
    <row r="368" customFormat="false" ht="30" hidden="false" customHeight="false" outlineLevel="0" collapsed="false">
      <c r="A368" s="330" t="n">
        <v>681100</v>
      </c>
      <c r="B368" s="329" t="s">
        <v>608</v>
      </c>
      <c r="C368" s="326" t="str">
        <f aca="false">IF(E368&gt;F368,E368-F368,"")</f>
        <v/>
      </c>
      <c r="D368" s="326" t="str">
        <f aca="false">IF(F368&gt;E368,F368-E368,"")</f>
        <v/>
      </c>
      <c r="E368" s="334" t="n">
        <f aca="false">SUMIF('Correspondance GFC OP@LE'!$F$9:$F$543,A368,'Correspondance GFC OP@LE'!$H$9:$H$543)</f>
        <v>0</v>
      </c>
      <c r="F368" s="334" t="n">
        <f aca="false">SUMIF('Correspondance GFC OP@LE'!$F$9:$F$543,A368,'Correspondance GFC OP@LE'!$I$9:$I$543)</f>
        <v>0</v>
      </c>
      <c r="G368" s="335" t="s">
        <v>1077</v>
      </c>
    </row>
    <row r="369" customFormat="false" ht="15" hidden="false" customHeight="false" outlineLevel="0" collapsed="false">
      <c r="A369" s="330" t="n">
        <v>681500</v>
      </c>
      <c r="B369" s="329" t="s">
        <v>609</v>
      </c>
      <c r="C369" s="326" t="str">
        <f aca="false">IF(E369&gt;F369,E369-F369,"")</f>
        <v/>
      </c>
      <c r="D369" s="326" t="str">
        <f aca="false">IF(F369&gt;E369,F369-E369,"")</f>
        <v/>
      </c>
      <c r="E369" s="334" t="n">
        <f aca="false">SUMIF('Correspondance GFC OP@LE'!$F$9:$F$543,A369,'Correspondance GFC OP@LE'!$H$9:$H$543)</f>
        <v>0</v>
      </c>
      <c r="F369" s="334" t="n">
        <f aca="false">SUMIF('Correspondance GFC OP@LE'!$F$9:$F$543,A369,'Correspondance GFC OP@LE'!$I$9:$I$543)</f>
        <v>0</v>
      </c>
      <c r="G369" s="335" t="s">
        <v>1077</v>
      </c>
    </row>
    <row r="370" customFormat="false" ht="30" hidden="false" customHeight="false" outlineLevel="0" collapsed="false">
      <c r="A370" s="330" t="n">
        <v>681600</v>
      </c>
      <c r="B370" s="329" t="s">
        <v>610</v>
      </c>
      <c r="C370" s="326" t="str">
        <f aca="false">IF(E370&gt;F370,E370-F370,"")</f>
        <v/>
      </c>
      <c r="D370" s="326" t="str">
        <f aca="false">IF(F370&gt;E370,F370-E370,"")</f>
        <v/>
      </c>
      <c r="E370" s="334" t="n">
        <f aca="false">SUMIF('Correspondance GFC OP@LE'!$F$9:$F$543,A370,'Correspondance GFC OP@LE'!$H$9:$H$543)</f>
        <v>0</v>
      </c>
      <c r="F370" s="334" t="n">
        <f aca="false">SUMIF('Correspondance GFC OP@LE'!$F$9:$F$543,A370,'Correspondance GFC OP@LE'!$I$9:$I$543)</f>
        <v>0</v>
      </c>
      <c r="G370" s="335" t="s">
        <v>1077</v>
      </c>
    </row>
    <row r="371" customFormat="false" ht="15" hidden="false" customHeight="false" outlineLevel="0" collapsed="false">
      <c r="A371" s="330" t="n">
        <v>681730</v>
      </c>
      <c r="B371" s="329" t="s">
        <v>612</v>
      </c>
      <c r="C371" s="326" t="str">
        <f aca="false">IF(E371&gt;F371,E371-F371,"")</f>
        <v/>
      </c>
      <c r="D371" s="326" t="str">
        <f aca="false">IF(F371&gt;E371,F371-E371,"")</f>
        <v/>
      </c>
      <c r="E371" s="334" t="n">
        <f aca="false">SUMIF('Correspondance GFC OP@LE'!$F$9:$F$543,A371,'Correspondance GFC OP@LE'!$H$9:$H$543)</f>
        <v>0</v>
      </c>
      <c r="F371" s="334" t="n">
        <f aca="false">SUMIF('Correspondance GFC OP@LE'!$F$9:$F$543,A371,'Correspondance GFC OP@LE'!$I$9:$I$543)</f>
        <v>0</v>
      </c>
      <c r="G371" s="335" t="s">
        <v>1077</v>
      </c>
    </row>
    <row r="372" customFormat="false" ht="15" hidden="false" customHeight="false" outlineLevel="0" collapsed="false">
      <c r="A372" s="330" t="n">
        <v>681740</v>
      </c>
      <c r="B372" s="329" t="s">
        <v>613</v>
      </c>
      <c r="C372" s="326" t="str">
        <f aca="false">IF(E372&gt;F372,E372-F372,"")</f>
        <v/>
      </c>
      <c r="D372" s="326" t="str">
        <f aca="false">IF(F372&gt;E372,F372-E372,"")</f>
        <v/>
      </c>
      <c r="E372" s="334" t="n">
        <f aca="false">SUMIF('Correspondance GFC OP@LE'!$F$9:$F$543,A372,'Correspondance GFC OP@LE'!$H$9:$H$543)</f>
        <v>0</v>
      </c>
      <c r="F372" s="334" t="n">
        <f aca="false">SUMIF('Correspondance GFC OP@LE'!$F$9:$F$543,A372,'Correspondance GFC OP@LE'!$I$9:$I$543)</f>
        <v>0</v>
      </c>
      <c r="G372" s="335" t="s">
        <v>1077</v>
      </c>
    </row>
    <row r="373" customFormat="false" ht="30" hidden="false" customHeight="false" outlineLevel="0" collapsed="false">
      <c r="A373" s="330" t="n">
        <v>686500</v>
      </c>
      <c r="B373" s="329" t="s">
        <v>614</v>
      </c>
      <c r="C373" s="326" t="str">
        <f aca="false">IF(E373&gt;F373,E373-F373,"")</f>
        <v/>
      </c>
      <c r="D373" s="326" t="str">
        <f aca="false">IF(F373&gt;E373,F373-E373,"")</f>
        <v/>
      </c>
      <c r="E373" s="334" t="n">
        <f aca="false">SUMIF('Correspondance GFC OP@LE'!$F$9:$F$543,A373,'Correspondance GFC OP@LE'!$H$9:$H$543)</f>
        <v>0</v>
      </c>
      <c r="F373" s="334" t="n">
        <f aca="false">SUMIF('Correspondance GFC OP@LE'!$F$9:$F$543,A373,'Correspondance GFC OP@LE'!$I$9:$I$543)</f>
        <v>0</v>
      </c>
      <c r="G373" s="335" t="s">
        <v>1077</v>
      </c>
    </row>
    <row r="374" customFormat="false" ht="15" hidden="false" customHeight="false" outlineLevel="0" collapsed="false">
      <c r="A374" s="330" t="n">
        <v>701000</v>
      </c>
      <c r="B374" s="329" t="s">
        <v>617</v>
      </c>
      <c r="C374" s="326" t="str">
        <f aca="false">IF(E374&gt;F374,E374-F374,"")</f>
        <v/>
      </c>
      <c r="D374" s="326" t="str">
        <f aca="false">IF(F374&gt;E374,F374-E374,"")</f>
        <v/>
      </c>
      <c r="E374" s="334" t="n">
        <f aca="false">SUMIF('Correspondance GFC OP@LE'!$F$9:$F$543,A374,'Correspondance GFC OP@LE'!$H$9:$H$543)</f>
        <v>0</v>
      </c>
      <c r="F374" s="334" t="n">
        <f aca="false">SUMIF('Correspondance GFC OP@LE'!$F$9:$F$543,A374,'Correspondance GFC OP@LE'!$I$9:$I$543)</f>
        <v>0</v>
      </c>
      <c r="G374" s="335" t="s">
        <v>1077</v>
      </c>
    </row>
    <row r="375" customFormat="false" ht="15" hidden="false" customHeight="false" outlineLevel="0" collapsed="false">
      <c r="A375" s="330" t="n">
        <v>703000</v>
      </c>
      <c r="B375" s="329" t="s">
        <v>618</v>
      </c>
      <c r="C375" s="326" t="str">
        <f aca="false">IF(E375&gt;F375,E375-F375,"")</f>
        <v/>
      </c>
      <c r="D375" s="326" t="str">
        <f aca="false">IF(F375&gt;E375,F375-E375,"")</f>
        <v/>
      </c>
      <c r="E375" s="334" t="n">
        <f aca="false">SUMIF('Correspondance GFC OP@LE'!$F$9:$F$543,A375,'Correspondance GFC OP@LE'!$H$9:$H$543)</f>
        <v>0</v>
      </c>
      <c r="F375" s="334" t="n">
        <f aca="false">SUMIF('Correspondance GFC OP@LE'!$F$9:$F$543,A375,'Correspondance GFC OP@LE'!$I$9:$I$543)</f>
        <v>0</v>
      </c>
      <c r="G375" s="335" t="s">
        <v>1077</v>
      </c>
    </row>
    <row r="376" customFormat="false" ht="15" hidden="false" customHeight="false" outlineLevel="0" collapsed="false">
      <c r="A376" s="330" t="n">
        <v>706210</v>
      </c>
      <c r="B376" s="329" t="s">
        <v>620</v>
      </c>
      <c r="C376" s="326" t="str">
        <f aca="false">IF(E376&gt;F376,E376-F376,"")</f>
        <v/>
      </c>
      <c r="D376" s="326" t="str">
        <f aca="false">IF(F376&gt;E376,F376-E376,"")</f>
        <v/>
      </c>
      <c r="E376" s="334" t="n">
        <f aca="false">SUMIF('Correspondance GFC OP@LE'!$F$9:$F$543,A376,'Correspondance GFC OP@LE'!$H$9:$H$543)</f>
        <v>0</v>
      </c>
      <c r="F376" s="334" t="n">
        <f aca="false">SUMIF('Correspondance GFC OP@LE'!$F$9:$F$543,A376,'Correspondance GFC OP@LE'!$I$9:$I$543)</f>
        <v>0</v>
      </c>
      <c r="G376" s="335" t="s">
        <v>1077</v>
      </c>
    </row>
    <row r="377" customFormat="false" ht="15" hidden="false" customHeight="false" outlineLevel="0" collapsed="false">
      <c r="A377" s="330" t="n">
        <v>706220</v>
      </c>
      <c r="B377" s="329" t="s">
        <v>621</v>
      </c>
      <c r="C377" s="326" t="str">
        <f aca="false">IF(E377&gt;F377,E377-F377,"")</f>
        <v/>
      </c>
      <c r="D377" s="326" t="str">
        <f aca="false">IF(F377&gt;E377,F377-E377,"")</f>
        <v/>
      </c>
      <c r="E377" s="334" t="n">
        <f aca="false">SUMIF('Correspondance GFC OP@LE'!$F$9:$F$543,A377,'Correspondance GFC OP@LE'!$H$9:$H$543)</f>
        <v>0</v>
      </c>
      <c r="F377" s="334" t="n">
        <f aca="false">SUMIF('Correspondance GFC OP@LE'!$F$9:$F$543,A377,'Correspondance GFC OP@LE'!$I$9:$I$543)</f>
        <v>0</v>
      </c>
      <c r="G377" s="335" t="s">
        <v>1077</v>
      </c>
    </row>
    <row r="378" customFormat="false" ht="15" hidden="false" customHeight="false" outlineLevel="0" collapsed="false">
      <c r="A378" s="330" t="n">
        <v>706230</v>
      </c>
      <c r="B378" s="329" t="s">
        <v>622</v>
      </c>
      <c r="C378" s="326" t="str">
        <f aca="false">IF(E378&gt;F378,E378-F378,"")</f>
        <v/>
      </c>
      <c r="D378" s="326" t="str">
        <f aca="false">IF(F378&gt;E378,F378-E378,"")</f>
        <v/>
      </c>
      <c r="E378" s="334" t="n">
        <f aca="false">SUMIF('Correspondance GFC OP@LE'!$F$9:$F$543,A378,'Correspondance GFC OP@LE'!$H$9:$H$543)</f>
        <v>0</v>
      </c>
      <c r="F378" s="334" t="n">
        <f aca="false">SUMIF('Correspondance GFC OP@LE'!$F$9:$F$543,A378,'Correspondance GFC OP@LE'!$I$9:$I$543)</f>
        <v>0</v>
      </c>
      <c r="G378" s="335" t="s">
        <v>1077</v>
      </c>
    </row>
    <row r="379" customFormat="false" ht="15" hidden="false" customHeight="false" outlineLevel="0" collapsed="false">
      <c r="A379" s="330" t="n">
        <v>706600</v>
      </c>
      <c r="B379" s="329" t="s">
        <v>624</v>
      </c>
      <c r="C379" s="326" t="str">
        <f aca="false">IF(E379&gt;F379,E379-F379,"")</f>
        <v/>
      </c>
      <c r="D379" s="326" t="str">
        <f aca="false">IF(F379&gt;E379,F379-E379,"")</f>
        <v/>
      </c>
      <c r="E379" s="334" t="n">
        <f aca="false">SUMIF('Correspondance GFC OP@LE'!$F$9:$F$543,A379,'Correspondance GFC OP@LE'!$H$9:$H$543)</f>
        <v>0</v>
      </c>
      <c r="F379" s="334" t="n">
        <f aca="false">SUMIF('Correspondance GFC OP@LE'!$F$9:$F$543,A379,'Correspondance GFC OP@LE'!$I$9:$I$543)</f>
        <v>0</v>
      </c>
      <c r="G379" s="335" t="s">
        <v>1077</v>
      </c>
    </row>
    <row r="380" customFormat="false" ht="15" hidden="false" customHeight="false" outlineLevel="0" collapsed="false">
      <c r="A380" s="330" t="n">
        <v>706700</v>
      </c>
      <c r="B380" s="329" t="s">
        <v>626</v>
      </c>
      <c r="C380" s="326" t="str">
        <f aca="false">IF(E380&gt;F380,E380-F380,"")</f>
        <v/>
      </c>
      <c r="D380" s="326" t="str">
        <f aca="false">IF(F380&gt;E380,F380-E380,"")</f>
        <v/>
      </c>
      <c r="E380" s="334" t="n">
        <f aca="false">SUMIF('Correspondance GFC OP@LE'!$F$9:$F$543,A380,'Correspondance GFC OP@LE'!$H$9:$H$543)</f>
        <v>0</v>
      </c>
      <c r="F380" s="334" t="n">
        <f aca="false">SUMIF('Correspondance GFC OP@LE'!$F$9:$F$543,A380,'Correspondance GFC OP@LE'!$I$9:$I$543)</f>
        <v>0</v>
      </c>
      <c r="G380" s="335" t="s">
        <v>1077</v>
      </c>
    </row>
    <row r="381" customFormat="false" ht="15" hidden="false" customHeight="false" outlineLevel="0" collapsed="false">
      <c r="A381" s="330" t="n">
        <v>706800</v>
      </c>
      <c r="B381" s="329" t="s">
        <v>628</v>
      </c>
      <c r="C381" s="326" t="str">
        <f aca="false">IF(E381&gt;F381,E381-F381,"")</f>
        <v/>
      </c>
      <c r="D381" s="326" t="str">
        <f aca="false">IF(F381&gt;E381,F381-E381,"")</f>
        <v/>
      </c>
      <c r="E381" s="334" t="n">
        <f aca="false">SUMIF('Correspondance GFC OP@LE'!$F$9:$F$543,A381,'Correspondance GFC OP@LE'!$H$9:$H$543)</f>
        <v>0</v>
      </c>
      <c r="F381" s="334" t="n">
        <f aca="false">SUMIF('Correspondance GFC OP@LE'!$F$9:$F$543,A381,'Correspondance GFC OP@LE'!$I$9:$I$543)</f>
        <v>0</v>
      </c>
      <c r="G381" s="335" t="s">
        <v>1077</v>
      </c>
    </row>
    <row r="382" customFormat="false" ht="15" hidden="false" customHeight="false" outlineLevel="0" collapsed="false">
      <c r="A382" s="330" t="n">
        <v>708300</v>
      </c>
      <c r="B382" s="329" t="s">
        <v>629</v>
      </c>
      <c r="C382" s="326" t="str">
        <f aca="false">IF(E382&gt;F382,E382-F382,"")</f>
        <v/>
      </c>
      <c r="D382" s="326" t="str">
        <f aca="false">IF(F382&gt;E382,F382-E382,"")</f>
        <v/>
      </c>
      <c r="E382" s="334" t="n">
        <f aca="false">SUMIF('Correspondance GFC OP@LE'!$F$9:$F$543,A382,'Correspondance GFC OP@LE'!$H$9:$H$543)</f>
        <v>0</v>
      </c>
      <c r="F382" s="334" t="n">
        <f aca="false">SUMIF('Correspondance GFC OP@LE'!$F$9:$F$543,A382,'Correspondance GFC OP@LE'!$I$9:$I$543)</f>
        <v>0</v>
      </c>
      <c r="G382" s="335" t="s">
        <v>1077</v>
      </c>
    </row>
    <row r="383" customFormat="false" ht="15" hidden="false" customHeight="false" outlineLevel="0" collapsed="false">
      <c r="A383" s="330" t="n">
        <v>708400</v>
      </c>
      <c r="B383" s="329" t="s">
        <v>630</v>
      </c>
      <c r="C383" s="326" t="str">
        <f aca="false">IF(E383&gt;F383,E383-F383,"")</f>
        <v/>
      </c>
      <c r="D383" s="326" t="str">
        <f aca="false">IF(F383&gt;E383,F383-E383,"")</f>
        <v/>
      </c>
      <c r="E383" s="334" t="n">
        <f aca="false">SUMIF('Correspondance GFC OP@LE'!$F$9:$F$543,A383,'Correspondance GFC OP@LE'!$H$9:$H$543)</f>
        <v>0</v>
      </c>
      <c r="F383" s="334" t="n">
        <f aca="false">SUMIF('Correspondance GFC OP@LE'!$F$9:$F$543,A383,'Correspondance GFC OP@LE'!$I$9:$I$543)</f>
        <v>0</v>
      </c>
      <c r="G383" s="335" t="s">
        <v>1077</v>
      </c>
    </row>
    <row r="384" customFormat="false" ht="15" hidden="false" customHeight="false" outlineLevel="0" collapsed="false">
      <c r="A384" s="330" t="n">
        <v>708700</v>
      </c>
      <c r="B384" s="329" t="s">
        <v>631</v>
      </c>
      <c r="C384" s="326" t="str">
        <f aca="false">IF(E384&gt;F384,E384-F384,"")</f>
        <v/>
      </c>
      <c r="D384" s="326" t="str">
        <f aca="false">IF(F384&gt;E384,F384-E384,"")</f>
        <v/>
      </c>
      <c r="E384" s="334" t="n">
        <f aca="false">SUMIF('Correspondance GFC OP@LE'!$F$9:$F$543,A384,'Correspondance GFC OP@LE'!$H$9:$H$543)</f>
        <v>0</v>
      </c>
      <c r="F384" s="334" t="n">
        <f aca="false">SUMIF('Correspondance GFC OP@LE'!$F$9:$F$543,A384,'Correspondance GFC OP@LE'!$I$9:$I$543)</f>
        <v>0</v>
      </c>
      <c r="G384" s="335" t="s">
        <v>1077</v>
      </c>
    </row>
    <row r="385" customFormat="false" ht="15" hidden="false" customHeight="false" outlineLevel="0" collapsed="false">
      <c r="A385" s="330" t="n">
        <v>708800</v>
      </c>
      <c r="B385" s="329" t="s">
        <v>632</v>
      </c>
      <c r="C385" s="326" t="str">
        <f aca="false">IF(E385&gt;F385,E385-F385,"")</f>
        <v/>
      </c>
      <c r="D385" s="326" t="str">
        <f aca="false">IF(F385&gt;E385,F385-E385,"")</f>
        <v/>
      </c>
      <c r="E385" s="334" t="n">
        <f aca="false">SUMIF('Correspondance GFC OP@LE'!$F$9:$F$543,A385,'Correspondance GFC OP@LE'!$H$9:$H$543)</f>
        <v>0</v>
      </c>
      <c r="F385" s="334" t="n">
        <f aca="false">SUMIF('Correspondance GFC OP@LE'!$F$9:$F$543,A385,'Correspondance GFC OP@LE'!$I$9:$I$543)</f>
        <v>0</v>
      </c>
      <c r="G385" s="335" t="s">
        <v>1077</v>
      </c>
    </row>
    <row r="386" customFormat="false" ht="15" hidden="false" customHeight="false" outlineLevel="0" collapsed="false">
      <c r="A386" s="330" t="n">
        <v>709000</v>
      </c>
      <c r="B386" s="329" t="s">
        <v>633</v>
      </c>
      <c r="C386" s="326" t="str">
        <f aca="false">IF(E386&gt;F386,E386-F386,"")</f>
        <v/>
      </c>
      <c r="D386" s="326" t="str">
        <f aca="false">IF(F386&gt;E386,F386-E386,"")</f>
        <v/>
      </c>
      <c r="E386" s="334" t="n">
        <f aca="false">SUMIF('Correspondance GFC OP@LE'!$F$9:$F$543,A386,'Correspondance GFC OP@LE'!$H$9:$H$543)</f>
        <v>0</v>
      </c>
      <c r="F386" s="334" t="n">
        <f aca="false">SUMIF('Correspondance GFC OP@LE'!$F$9:$F$543,A386,'Correspondance GFC OP@LE'!$I$9:$I$543)</f>
        <v>0</v>
      </c>
      <c r="G386" s="335" t="s">
        <v>1077</v>
      </c>
    </row>
    <row r="387" customFormat="false" ht="30" hidden="false" customHeight="false" outlineLevel="0" collapsed="false">
      <c r="A387" s="330" t="n">
        <v>713320</v>
      </c>
      <c r="B387" s="329" t="s">
        <v>634</v>
      </c>
      <c r="C387" s="326" t="str">
        <f aca="false">IF(E387&gt;F387,E387-F387,"")</f>
        <v/>
      </c>
      <c r="D387" s="326" t="str">
        <f aca="false">IF(F387&gt;E387,F387-E387,"")</f>
        <v/>
      </c>
      <c r="E387" s="334" t="n">
        <f aca="false">SUMIF('Correspondance GFC OP@LE'!$F$9:$F$543,A387,'Correspondance GFC OP@LE'!$H$9:$H$543)</f>
        <v>0</v>
      </c>
      <c r="F387" s="334" t="n">
        <f aca="false">SUMIF('Correspondance GFC OP@LE'!$F$9:$F$543,A387,'Correspondance GFC OP@LE'!$I$9:$I$543)</f>
        <v>0</v>
      </c>
      <c r="G387" s="335" t="s">
        <v>1077</v>
      </c>
    </row>
    <row r="388" customFormat="false" ht="30" hidden="false" customHeight="false" outlineLevel="0" collapsed="false">
      <c r="A388" s="330" t="n">
        <v>713420</v>
      </c>
      <c r="B388" s="329" t="s">
        <v>636</v>
      </c>
      <c r="C388" s="326" t="str">
        <f aca="false">IF(E388&gt;F388,E388-F388,"")</f>
        <v/>
      </c>
      <c r="D388" s="326" t="str">
        <f aca="false">IF(F388&gt;E388,F388-E388,"")</f>
        <v/>
      </c>
      <c r="E388" s="334" t="n">
        <f aca="false">SUMIF('Correspondance GFC OP@LE'!$F$9:$F$543,A388,'Correspondance GFC OP@LE'!$H$9:$H$543)</f>
        <v>0</v>
      </c>
      <c r="F388" s="334" t="n">
        <f aca="false">SUMIF('Correspondance GFC OP@LE'!$F$9:$F$543,A388,'Correspondance GFC OP@LE'!$I$9:$I$543)</f>
        <v>0</v>
      </c>
      <c r="G388" s="335" t="s">
        <v>1077</v>
      </c>
    </row>
    <row r="389" customFormat="false" ht="15" hidden="false" customHeight="false" outlineLevel="0" collapsed="false">
      <c r="A389" s="330" t="n">
        <v>713520</v>
      </c>
      <c r="B389" s="329" t="s">
        <v>638</v>
      </c>
      <c r="C389" s="326" t="str">
        <f aca="false">IF(E389&gt;F389,E389-F389,"")</f>
        <v/>
      </c>
      <c r="D389" s="326" t="str">
        <f aca="false">IF(F389&gt;E389,F389-E389,"")</f>
        <v/>
      </c>
      <c r="E389" s="334" t="n">
        <f aca="false">SUMIF('Correspondance GFC OP@LE'!$F$9:$F$543,A389,'Correspondance GFC OP@LE'!$H$9:$H$543)</f>
        <v>0</v>
      </c>
      <c r="F389" s="334" t="n">
        <f aca="false">SUMIF('Correspondance GFC OP@LE'!$F$9:$F$543,A389,'Correspondance GFC OP@LE'!$I$9:$I$543)</f>
        <v>0</v>
      </c>
      <c r="G389" s="335" t="s">
        <v>1077</v>
      </c>
    </row>
    <row r="390" customFormat="false" ht="15" hidden="false" customHeight="false" outlineLevel="0" collapsed="false">
      <c r="A390" s="330" t="n">
        <v>721000</v>
      </c>
      <c r="B390" s="329" t="s">
        <v>640</v>
      </c>
      <c r="C390" s="326" t="str">
        <f aca="false">IF(E390&gt;F390,E390-F390,"")</f>
        <v/>
      </c>
      <c r="D390" s="326" t="str">
        <f aca="false">IF(F390&gt;E390,F390-E390,"")</f>
        <v/>
      </c>
      <c r="E390" s="334" t="n">
        <f aca="false">SUMIF('Correspondance GFC OP@LE'!$F$9:$F$543,A390,'Correspondance GFC OP@LE'!$H$9:$H$543)</f>
        <v>0</v>
      </c>
      <c r="F390" s="334" t="n">
        <f aca="false">SUMIF('Correspondance GFC OP@LE'!$F$9:$F$543,A390,'Correspondance GFC OP@LE'!$I$9:$I$543)</f>
        <v>0</v>
      </c>
      <c r="G390" s="335" t="s">
        <v>1077</v>
      </c>
    </row>
    <row r="391" customFormat="false" ht="15" hidden="false" customHeight="false" outlineLevel="0" collapsed="false">
      <c r="A391" s="330" t="n">
        <v>722000</v>
      </c>
      <c r="B391" s="329" t="s">
        <v>642</v>
      </c>
      <c r="C391" s="326" t="str">
        <f aca="false">IF(E391&gt;F391,E391-F391,"")</f>
        <v/>
      </c>
      <c r="D391" s="326" t="str">
        <f aca="false">IF(F391&gt;E391,F391-E391,"")</f>
        <v/>
      </c>
      <c r="E391" s="334" t="n">
        <f aca="false">SUMIF('Correspondance GFC OP@LE'!$F$9:$F$543,A391,'Correspondance GFC OP@LE'!$H$9:$H$543)</f>
        <v>0</v>
      </c>
      <c r="F391" s="334" t="n">
        <f aca="false">SUMIF('Correspondance GFC OP@LE'!$F$9:$F$543,A391,'Correspondance GFC OP@LE'!$I$9:$I$543)</f>
        <v>0</v>
      </c>
      <c r="G391" s="335" t="s">
        <v>1077</v>
      </c>
    </row>
    <row r="392" customFormat="false" ht="30" hidden="false" customHeight="false" outlineLevel="0" collapsed="false">
      <c r="A392" s="330" t="n">
        <v>741110</v>
      </c>
      <c r="B392" s="329" t="s">
        <v>644</v>
      </c>
      <c r="C392" s="326" t="str">
        <f aca="false">IF(E392&gt;F392,E392-F392,"")</f>
        <v/>
      </c>
      <c r="D392" s="326" t="str">
        <f aca="false">IF(F392&gt;E392,F392-E392,"")</f>
        <v/>
      </c>
      <c r="E392" s="334" t="n">
        <f aca="false">SUMIF('Correspondance GFC OP@LE'!$F$9:$F$543,A392,'Correspondance GFC OP@LE'!$H$9:$H$543)</f>
        <v>0</v>
      </c>
      <c r="F392" s="334" t="n">
        <f aca="false">SUMIF('Correspondance GFC OP@LE'!$F$9:$F$543,A392,'Correspondance GFC OP@LE'!$I$9:$I$543)</f>
        <v>0</v>
      </c>
      <c r="G392" s="335" t="s">
        <v>1077</v>
      </c>
    </row>
    <row r="393" customFormat="false" ht="30" hidden="false" customHeight="false" outlineLevel="0" collapsed="false">
      <c r="A393" s="330" t="n">
        <v>741120</v>
      </c>
      <c r="B393" s="329" t="s">
        <v>645</v>
      </c>
      <c r="C393" s="326" t="str">
        <f aca="false">IF(E393&gt;F393,E393-F393,"")</f>
        <v/>
      </c>
      <c r="D393" s="326" t="str">
        <f aca="false">IF(F393&gt;E393,F393-E393,"")</f>
        <v/>
      </c>
      <c r="E393" s="334" t="n">
        <f aca="false">SUMIF('Correspondance GFC OP@LE'!$F$9:$F$543,A393,'Correspondance GFC OP@LE'!$H$9:$H$543)</f>
        <v>0</v>
      </c>
      <c r="F393" s="334" t="n">
        <f aca="false">SUMIF('Correspondance GFC OP@LE'!$F$9:$F$543,A393,'Correspondance GFC OP@LE'!$I$9:$I$543)</f>
        <v>0</v>
      </c>
      <c r="G393" s="335" t="s">
        <v>1077</v>
      </c>
    </row>
    <row r="394" customFormat="false" ht="30" hidden="false" customHeight="false" outlineLevel="0" collapsed="false">
      <c r="A394" s="330" t="n">
        <v>741130</v>
      </c>
      <c r="B394" s="329" t="s">
        <v>646</v>
      </c>
      <c r="C394" s="326" t="str">
        <f aca="false">IF(E394&gt;F394,E394-F394,"")</f>
        <v/>
      </c>
      <c r="D394" s="326" t="str">
        <f aca="false">IF(F394&gt;E394,F394-E394,"")</f>
        <v/>
      </c>
      <c r="E394" s="334" t="n">
        <f aca="false">SUMIF('Correspondance GFC OP@LE'!$F$9:$F$543,A394,'Correspondance GFC OP@LE'!$H$9:$H$543)</f>
        <v>0</v>
      </c>
      <c r="F394" s="334" t="n">
        <f aca="false">SUMIF('Correspondance GFC OP@LE'!$F$9:$F$543,A394,'Correspondance GFC OP@LE'!$I$9:$I$543)</f>
        <v>0</v>
      </c>
      <c r="G394" s="335" t="s">
        <v>1077</v>
      </c>
    </row>
    <row r="395" customFormat="false" ht="30" hidden="false" customHeight="false" outlineLevel="0" collapsed="false">
      <c r="A395" s="330" t="n">
        <v>741140</v>
      </c>
      <c r="B395" s="329" t="s">
        <v>647</v>
      </c>
      <c r="C395" s="326" t="str">
        <f aca="false">IF(E395&gt;F395,E395-F395,"")</f>
        <v/>
      </c>
      <c r="D395" s="326" t="str">
        <f aca="false">IF(F395&gt;E395,F395-E395,"")</f>
        <v/>
      </c>
      <c r="E395" s="334" t="n">
        <f aca="false">SUMIF('Correspondance GFC OP@LE'!$F$9:$F$543,A395,'Correspondance GFC OP@LE'!$H$9:$H$543)</f>
        <v>0</v>
      </c>
      <c r="F395" s="334" t="n">
        <f aca="false">SUMIF('Correspondance GFC OP@LE'!$F$9:$F$543,A395,'Correspondance GFC OP@LE'!$I$9:$I$543)</f>
        <v>0</v>
      </c>
      <c r="G395" s="335" t="s">
        <v>1077</v>
      </c>
    </row>
    <row r="396" customFormat="false" ht="30" hidden="false" customHeight="false" outlineLevel="0" collapsed="false">
      <c r="A396" s="330" t="n">
        <v>741150</v>
      </c>
      <c r="B396" s="329" t="s">
        <v>648</v>
      </c>
      <c r="C396" s="326" t="str">
        <f aca="false">IF(E396&gt;F396,E396-F396,"")</f>
        <v/>
      </c>
      <c r="D396" s="326" t="str">
        <f aca="false">IF(F396&gt;E396,F396-E396,"")</f>
        <v/>
      </c>
      <c r="E396" s="334" t="n">
        <f aca="false">SUMIF('Correspondance GFC OP@LE'!$F$9:$F$543,A396,'Correspondance GFC OP@LE'!$H$9:$H$543)</f>
        <v>0</v>
      </c>
      <c r="F396" s="334" t="n">
        <f aca="false">SUMIF('Correspondance GFC OP@LE'!$F$9:$F$543,A396,'Correspondance GFC OP@LE'!$I$9:$I$543)</f>
        <v>0</v>
      </c>
      <c r="G396" s="335" t="s">
        <v>1077</v>
      </c>
    </row>
    <row r="397" customFormat="false" ht="30" hidden="false" customHeight="false" outlineLevel="0" collapsed="false">
      <c r="A397" s="330" t="n">
        <v>741160</v>
      </c>
      <c r="B397" s="329" t="s">
        <v>649</v>
      </c>
      <c r="C397" s="326" t="str">
        <f aca="false">IF(E397&gt;F397,E397-F397,"")</f>
        <v/>
      </c>
      <c r="D397" s="326" t="str">
        <f aca="false">IF(F397&gt;E397,F397-E397,"")</f>
        <v/>
      </c>
      <c r="E397" s="334" t="n">
        <f aca="false">SUMIF('Correspondance GFC OP@LE'!$F$9:$F$543,A397,'Correspondance GFC OP@LE'!$H$9:$H$543)</f>
        <v>0</v>
      </c>
      <c r="F397" s="334" t="n">
        <f aca="false">SUMIF('Correspondance GFC OP@LE'!$F$9:$F$543,A397,'Correspondance GFC OP@LE'!$I$9:$I$543)</f>
        <v>0</v>
      </c>
      <c r="G397" s="335" t="s">
        <v>1077</v>
      </c>
    </row>
    <row r="398" customFormat="false" ht="15" hidden="false" customHeight="false" outlineLevel="0" collapsed="false">
      <c r="A398" s="330" t="n">
        <v>741800</v>
      </c>
      <c r="B398" s="329" t="s">
        <v>651</v>
      </c>
      <c r="C398" s="326" t="str">
        <f aca="false">IF(E398&gt;F398,E398-F398,"")</f>
        <v/>
      </c>
      <c r="D398" s="326" t="str">
        <f aca="false">IF(F398&gt;E398,F398-E398,"")</f>
        <v/>
      </c>
      <c r="E398" s="334" t="n">
        <f aca="false">SUMIF('Correspondance GFC OP@LE'!$F$9:$F$543,A398,'Correspondance GFC OP@LE'!$H$9:$H$543)</f>
        <v>0</v>
      </c>
      <c r="F398" s="334" t="n">
        <f aca="false">SUMIF('Correspondance GFC OP@LE'!$F$9:$F$543,A398,'Correspondance GFC OP@LE'!$I$9:$I$543)</f>
        <v>0</v>
      </c>
      <c r="G398" s="335" t="s">
        <v>1077</v>
      </c>
    </row>
    <row r="399" customFormat="false" ht="15" hidden="false" customHeight="false" outlineLevel="0" collapsed="false">
      <c r="A399" s="330" t="n">
        <v>744210</v>
      </c>
      <c r="B399" s="329" t="s">
        <v>653</v>
      </c>
      <c r="C399" s="326" t="str">
        <f aca="false">IF(E399&gt;F399,E399-F399,"")</f>
        <v/>
      </c>
      <c r="D399" s="326" t="str">
        <f aca="false">IF(F399&gt;E399,F399-E399,"")</f>
        <v/>
      </c>
      <c r="E399" s="334" t="n">
        <f aca="false">SUMIF('Correspondance GFC OP@LE'!$F$9:$F$543,A399,'Correspondance GFC OP@LE'!$H$9:$H$543)</f>
        <v>0</v>
      </c>
      <c r="F399" s="334" t="n">
        <f aca="false">SUMIF('Correspondance GFC OP@LE'!$F$9:$F$543,A399,'Correspondance GFC OP@LE'!$I$9:$I$543)</f>
        <v>0</v>
      </c>
      <c r="G399" s="335" t="s">
        <v>1077</v>
      </c>
    </row>
    <row r="400" customFormat="false" ht="15" hidden="false" customHeight="false" outlineLevel="0" collapsed="false">
      <c r="A400" s="330" t="n">
        <v>744220</v>
      </c>
      <c r="B400" s="329" t="s">
        <v>654</v>
      </c>
      <c r="C400" s="326" t="str">
        <f aca="false">IF(E400&gt;F400,E400-F400,"")</f>
        <v/>
      </c>
      <c r="D400" s="326" t="str">
        <f aca="false">IF(F400&gt;E400,F400-E400,"")</f>
        <v/>
      </c>
      <c r="E400" s="334" t="n">
        <f aca="false">SUMIF('Correspondance GFC OP@LE'!$F$9:$F$543,A400,'Correspondance GFC OP@LE'!$H$9:$H$543)</f>
        <v>0</v>
      </c>
      <c r="F400" s="334" t="n">
        <f aca="false">SUMIF('Correspondance GFC OP@LE'!$F$9:$F$543,A400,'Correspondance GFC OP@LE'!$I$9:$I$543)</f>
        <v>0</v>
      </c>
      <c r="G400" s="335" t="s">
        <v>1077</v>
      </c>
    </row>
    <row r="401" customFormat="false" ht="15" hidden="false" customHeight="false" outlineLevel="0" collapsed="false">
      <c r="A401" s="330" t="n">
        <v>744280</v>
      </c>
      <c r="B401" s="329" t="s">
        <v>655</v>
      </c>
      <c r="C401" s="326" t="str">
        <f aca="false">IF(E401&gt;F401,E401-F401,"")</f>
        <v/>
      </c>
      <c r="D401" s="326" t="str">
        <f aca="false">IF(F401&gt;E401,F401-E401,"")</f>
        <v/>
      </c>
      <c r="E401" s="334" t="n">
        <f aca="false">SUMIF('Correspondance GFC OP@LE'!$F$9:$F$543,A401,'Correspondance GFC OP@LE'!$H$9:$H$543)</f>
        <v>0</v>
      </c>
      <c r="F401" s="334" t="n">
        <f aca="false">SUMIF('Correspondance GFC OP@LE'!$F$9:$F$543,A401,'Correspondance GFC OP@LE'!$I$9:$I$543)</f>
        <v>0</v>
      </c>
      <c r="G401" s="335" t="s">
        <v>1077</v>
      </c>
    </row>
    <row r="402" customFormat="false" ht="15" hidden="false" customHeight="false" outlineLevel="0" collapsed="false">
      <c r="A402" s="330" t="n">
        <v>744310</v>
      </c>
      <c r="B402" s="329" t="s">
        <v>657</v>
      </c>
      <c r="C402" s="326" t="str">
        <f aca="false">IF(E402&gt;F402,E402-F402,"")</f>
        <v/>
      </c>
      <c r="D402" s="326" t="str">
        <f aca="false">IF(F402&gt;E402,F402-E402,"")</f>
        <v/>
      </c>
      <c r="E402" s="334" t="n">
        <f aca="false">SUMIF('Correspondance GFC OP@LE'!$F$9:$F$543,A402,'Correspondance GFC OP@LE'!$H$9:$H$543)</f>
        <v>0</v>
      </c>
      <c r="F402" s="334" t="n">
        <f aca="false">SUMIF('Correspondance GFC OP@LE'!$F$9:$F$543,A402,'Correspondance GFC OP@LE'!$I$9:$I$543)</f>
        <v>0</v>
      </c>
      <c r="G402" s="335" t="s">
        <v>1077</v>
      </c>
    </row>
    <row r="403" customFormat="false" ht="15" hidden="false" customHeight="false" outlineLevel="0" collapsed="false">
      <c r="A403" s="330" t="n">
        <v>744320</v>
      </c>
      <c r="B403" s="329" t="s">
        <v>658</v>
      </c>
      <c r="C403" s="326" t="str">
        <f aca="false">IF(E403&gt;F403,E403-F403,"")</f>
        <v/>
      </c>
      <c r="D403" s="326" t="str">
        <f aca="false">IF(F403&gt;E403,F403-E403,"")</f>
        <v/>
      </c>
      <c r="E403" s="334" t="n">
        <f aca="false">SUMIF('Correspondance GFC OP@LE'!$F$9:$F$543,A403,'Correspondance GFC OP@LE'!$H$9:$H$543)</f>
        <v>0</v>
      </c>
      <c r="F403" s="334" t="n">
        <f aca="false">SUMIF('Correspondance GFC OP@LE'!$F$9:$F$543,A403,'Correspondance GFC OP@LE'!$I$9:$I$543)</f>
        <v>0</v>
      </c>
      <c r="G403" s="335" t="s">
        <v>1077</v>
      </c>
    </row>
    <row r="404" customFormat="false" ht="15" hidden="false" customHeight="false" outlineLevel="0" collapsed="false">
      <c r="A404" s="330" t="n">
        <v>744380</v>
      </c>
      <c r="B404" s="329" t="s">
        <v>659</v>
      </c>
      <c r="C404" s="326" t="str">
        <f aca="false">IF(E404&gt;F404,E404-F404,"")</f>
        <v/>
      </c>
      <c r="D404" s="326" t="str">
        <f aca="false">IF(F404&gt;E404,F404-E404,"")</f>
        <v/>
      </c>
      <c r="E404" s="334" t="n">
        <f aca="false">SUMIF('Correspondance GFC OP@LE'!$F$9:$F$543,A404,'Correspondance GFC OP@LE'!$H$9:$H$543)</f>
        <v>0</v>
      </c>
      <c r="F404" s="334" t="n">
        <f aca="false">SUMIF('Correspondance GFC OP@LE'!$F$9:$F$543,A404,'Correspondance GFC OP@LE'!$I$9:$I$543)</f>
        <v>0</v>
      </c>
      <c r="G404" s="335" t="s">
        <v>1077</v>
      </c>
    </row>
    <row r="405" customFormat="false" ht="15" hidden="false" customHeight="false" outlineLevel="0" collapsed="false">
      <c r="A405" s="330" t="n">
        <v>744410</v>
      </c>
      <c r="B405" s="329" t="s">
        <v>661</v>
      </c>
      <c r="C405" s="326" t="str">
        <f aca="false">IF(E405&gt;F405,E405-F405,"")</f>
        <v/>
      </c>
      <c r="D405" s="326" t="str">
        <f aca="false">IF(F405&gt;E405,F405-E405,"")</f>
        <v/>
      </c>
      <c r="E405" s="334" t="n">
        <f aca="false">SUMIF('Correspondance GFC OP@LE'!$F$9:$F$543,A405,'Correspondance GFC OP@LE'!$H$9:$H$543)</f>
        <v>0</v>
      </c>
      <c r="F405" s="334" t="n">
        <f aca="false">SUMIF('Correspondance GFC OP@LE'!$F$9:$F$543,A405,'Correspondance GFC OP@LE'!$I$9:$I$543)</f>
        <v>0</v>
      </c>
      <c r="G405" s="335" t="s">
        <v>1077</v>
      </c>
    </row>
    <row r="406" customFormat="false" ht="30" hidden="false" customHeight="false" outlineLevel="0" collapsed="false">
      <c r="A406" s="330" t="n">
        <v>744420</v>
      </c>
      <c r="B406" s="329" t="s">
        <v>662</v>
      </c>
      <c r="C406" s="326" t="str">
        <f aca="false">IF(E406&gt;F406,E406-F406,"")</f>
        <v/>
      </c>
      <c r="D406" s="326" t="str">
        <f aca="false">IF(F406&gt;E406,F406-E406,"")</f>
        <v/>
      </c>
      <c r="E406" s="334" t="n">
        <f aca="false">SUMIF('Correspondance GFC OP@LE'!$F$9:$F$543,A406,'Correspondance GFC OP@LE'!$H$9:$H$543)</f>
        <v>0</v>
      </c>
      <c r="F406" s="334" t="n">
        <f aca="false">SUMIF('Correspondance GFC OP@LE'!$F$9:$F$543,A406,'Correspondance GFC OP@LE'!$I$9:$I$543)</f>
        <v>0</v>
      </c>
      <c r="G406" s="335" t="s">
        <v>1077</v>
      </c>
    </row>
    <row r="407" customFormat="false" ht="15" hidden="false" customHeight="false" outlineLevel="0" collapsed="false">
      <c r="A407" s="330" t="n">
        <v>744480</v>
      </c>
      <c r="B407" s="329" t="s">
        <v>661</v>
      </c>
      <c r="C407" s="326" t="str">
        <f aca="false">IF(E407&gt;F407,E407-F407,"")</f>
        <v/>
      </c>
      <c r="D407" s="326" t="str">
        <f aca="false">IF(F407&gt;E407,F407-E407,"")</f>
        <v/>
      </c>
      <c r="E407" s="334" t="n">
        <f aca="false">SUMIF('Correspondance GFC OP@LE'!$F$9:$F$543,A407,'Correspondance GFC OP@LE'!$H$9:$H$543)</f>
        <v>0</v>
      </c>
      <c r="F407" s="334" t="n">
        <f aca="false">SUMIF('Correspondance GFC OP@LE'!$F$9:$F$543,A407,'Correspondance GFC OP@LE'!$I$9:$I$543)</f>
        <v>0</v>
      </c>
      <c r="G407" s="335" t="s">
        <v>1077</v>
      </c>
    </row>
    <row r="408" customFormat="false" ht="15" hidden="false" customHeight="false" outlineLevel="0" collapsed="false">
      <c r="A408" s="330" t="n">
        <v>744510</v>
      </c>
      <c r="B408" s="329" t="s">
        <v>664</v>
      </c>
      <c r="C408" s="326" t="str">
        <f aca="false">IF(E408&gt;F408,E408-F408,"")</f>
        <v/>
      </c>
      <c r="D408" s="326" t="str">
        <f aca="false">IF(F408&gt;E408,F408-E408,"")</f>
        <v/>
      </c>
      <c r="E408" s="334" t="n">
        <f aca="false">SUMIF('Correspondance GFC OP@LE'!$F$9:$F$543,A408,'Correspondance GFC OP@LE'!$H$9:$H$543)</f>
        <v>0</v>
      </c>
      <c r="F408" s="334" t="n">
        <f aca="false">SUMIF('Correspondance GFC OP@LE'!$F$9:$F$543,A408,'Correspondance GFC OP@LE'!$I$9:$I$543)</f>
        <v>0</v>
      </c>
      <c r="G408" s="335" t="s">
        <v>1077</v>
      </c>
    </row>
    <row r="409" customFormat="false" ht="15" hidden="false" customHeight="false" outlineLevel="0" collapsed="false">
      <c r="A409" s="330" t="n">
        <v>744560</v>
      </c>
      <c r="B409" s="329" t="s">
        <v>669</v>
      </c>
      <c r="C409" s="326" t="str">
        <f aca="false">IF(E409&gt;F409,E409-F409,"")</f>
        <v/>
      </c>
      <c r="D409" s="326" t="str">
        <f aca="false">IF(F409&gt;E409,F409-E409,"")</f>
        <v/>
      </c>
      <c r="E409" s="334" t="n">
        <f aca="false">SUMIF('Correspondance GFC OP@LE'!$F$9:$F$543,A409,'Correspondance GFC OP@LE'!$H$9:$H$543)</f>
        <v>0</v>
      </c>
      <c r="F409" s="334" t="n">
        <f aca="false">SUMIF('Correspondance GFC OP@LE'!$F$9:$F$543,A409,'Correspondance GFC OP@LE'!$I$9:$I$543)</f>
        <v>0</v>
      </c>
      <c r="G409" s="335" t="s">
        <v>1077</v>
      </c>
    </row>
    <row r="410" customFormat="false" ht="15" hidden="false" customHeight="false" outlineLevel="0" collapsed="false">
      <c r="A410" s="330" t="n">
        <v>744570</v>
      </c>
      <c r="B410" s="329" t="s">
        <v>583</v>
      </c>
      <c r="C410" s="326" t="str">
        <f aca="false">IF(E410&gt;F410,E410-F410,"")</f>
        <v/>
      </c>
      <c r="D410" s="326" t="str">
        <f aca="false">IF(F410&gt;E410,F410-E410,"")</f>
        <v/>
      </c>
      <c r="E410" s="334" t="n">
        <f aca="false">SUMIF('Correspondance GFC OP@LE'!$F$9:$F$543,A410,'Correspondance GFC OP@LE'!$H$9:$H$543)</f>
        <v>0</v>
      </c>
      <c r="F410" s="334" t="n">
        <f aca="false">SUMIF('Correspondance GFC OP@LE'!$F$9:$F$543,A410,'Correspondance GFC OP@LE'!$I$9:$I$543)</f>
        <v>0</v>
      </c>
      <c r="G410" s="335" t="s">
        <v>1077</v>
      </c>
    </row>
    <row r="411" customFormat="false" ht="15" hidden="false" customHeight="false" outlineLevel="0" collapsed="false">
      <c r="A411" s="330" t="n">
        <v>744580</v>
      </c>
      <c r="B411" s="329" t="s">
        <v>670</v>
      </c>
      <c r="C411" s="326" t="str">
        <f aca="false">IF(E411&gt;F411,E411-F411,"")</f>
        <v/>
      </c>
      <c r="D411" s="326" t="str">
        <f aca="false">IF(F411&gt;E411,F411-E411,"")</f>
        <v/>
      </c>
      <c r="E411" s="334" t="n">
        <f aca="false">SUMIF('Correspondance GFC OP@LE'!$F$9:$F$543,A411,'Correspondance GFC OP@LE'!$H$9:$H$543)</f>
        <v>0</v>
      </c>
      <c r="F411" s="334" t="n">
        <f aca="false">SUMIF('Correspondance GFC OP@LE'!$F$9:$F$543,A411,'Correspondance GFC OP@LE'!$I$9:$I$543)</f>
        <v>0</v>
      </c>
      <c r="G411" s="335" t="s">
        <v>1077</v>
      </c>
    </row>
    <row r="412" customFormat="false" ht="15" hidden="false" customHeight="false" outlineLevel="0" collapsed="false">
      <c r="A412" s="330" t="n">
        <v>744600</v>
      </c>
      <c r="B412" s="329" t="s">
        <v>666</v>
      </c>
      <c r="C412" s="326" t="str">
        <f aca="false">IF(E412&gt;F412,E412-F412,"")</f>
        <v/>
      </c>
      <c r="D412" s="326" t="str">
        <f aca="false">IF(F412&gt;E412,F412-E412,"")</f>
        <v/>
      </c>
      <c r="E412" s="334" t="n">
        <f aca="false">SUMIF('Correspondance GFC OP@LE'!$F$9:$F$543,A412,'Correspondance GFC OP@LE'!$H$9:$H$543)</f>
        <v>0</v>
      </c>
      <c r="F412" s="334" t="n">
        <f aca="false">SUMIF('Correspondance GFC OP@LE'!$F$9:$F$543,A412,'Correspondance GFC OP@LE'!$I$9:$I$543)</f>
        <v>0</v>
      </c>
      <c r="G412" s="335" t="s">
        <v>1077</v>
      </c>
    </row>
    <row r="413" customFormat="false" ht="15" hidden="false" customHeight="false" outlineLevel="0" collapsed="false">
      <c r="A413" s="330" t="n">
        <v>744700</v>
      </c>
      <c r="B413" s="329" t="s">
        <v>668</v>
      </c>
      <c r="C413" s="326" t="str">
        <f aca="false">IF(E413&gt;F413,E413-F413,"")</f>
        <v/>
      </c>
      <c r="D413" s="326" t="str">
        <f aca="false">IF(F413&gt;E413,F413-E413,"")</f>
        <v/>
      </c>
      <c r="E413" s="334" t="n">
        <f aca="false">SUMIF('Correspondance GFC OP@LE'!$F$9:$F$543,A413,'Correspondance GFC OP@LE'!$H$9:$H$543)</f>
        <v>0</v>
      </c>
      <c r="F413" s="334" t="n">
        <f aca="false">SUMIF('Correspondance GFC OP@LE'!$F$9:$F$543,A413,'Correspondance GFC OP@LE'!$I$9:$I$543)</f>
        <v>0</v>
      </c>
      <c r="G413" s="335" t="s">
        <v>1077</v>
      </c>
    </row>
    <row r="414" customFormat="false" ht="15" hidden="false" customHeight="false" outlineLevel="0" collapsed="false">
      <c r="A414" s="330" t="n">
        <v>744800</v>
      </c>
      <c r="B414" s="329" t="s">
        <v>671</v>
      </c>
      <c r="C414" s="326" t="str">
        <f aca="false">IF(E414&gt;F414,E414-F414,"")</f>
        <v/>
      </c>
      <c r="D414" s="326" t="str">
        <f aca="false">IF(F414&gt;E414,F414-E414,"")</f>
        <v/>
      </c>
      <c r="E414" s="334" t="n">
        <f aca="false">SUMIF('Correspondance GFC OP@LE'!$F$9:$F$543,A414,'Correspondance GFC OP@LE'!$H$9:$H$543)</f>
        <v>0</v>
      </c>
      <c r="F414" s="334" t="n">
        <f aca="false">SUMIF('Correspondance GFC OP@LE'!$F$9:$F$543,A414,'Correspondance GFC OP@LE'!$I$9:$I$543)</f>
        <v>0</v>
      </c>
      <c r="G414" s="335" t="s">
        <v>1077</v>
      </c>
    </row>
    <row r="415" customFormat="false" ht="15" hidden="false" customHeight="false" outlineLevel="0" collapsed="false">
      <c r="A415" s="330" t="n">
        <v>746100</v>
      </c>
      <c r="B415" s="329" t="s">
        <v>672</v>
      </c>
      <c r="C415" s="326" t="str">
        <f aca="false">IF(E415&gt;F415,E415-F415,"")</f>
        <v/>
      </c>
      <c r="D415" s="326" t="str">
        <f aca="false">IF(F415&gt;E415,F415-E415,"")</f>
        <v/>
      </c>
      <c r="E415" s="334" t="n">
        <f aca="false">SUMIF('Correspondance GFC OP@LE'!$F$9:$F$543,A415,'Correspondance GFC OP@LE'!$H$9:$H$543)</f>
        <v>0</v>
      </c>
      <c r="F415" s="334" t="n">
        <f aca="false">SUMIF('Correspondance GFC OP@LE'!$F$9:$F$543,A415,'Correspondance GFC OP@LE'!$I$9:$I$543)</f>
        <v>0</v>
      </c>
      <c r="G415" s="335" t="s">
        <v>1077</v>
      </c>
    </row>
    <row r="416" customFormat="false" ht="15" hidden="false" customHeight="false" outlineLevel="0" collapsed="false">
      <c r="A416" s="330" t="n">
        <v>746600</v>
      </c>
      <c r="B416" s="329" t="s">
        <v>674</v>
      </c>
      <c r="C416" s="326" t="str">
        <f aca="false">IF(E416&gt;F416,E416-F416,"")</f>
        <v/>
      </c>
      <c r="D416" s="326" t="str">
        <f aca="false">IF(F416&gt;E416,F416-E416,"")</f>
        <v/>
      </c>
      <c r="E416" s="334" t="n">
        <f aca="false">SUMIF('Correspondance GFC OP@LE'!$F$9:$F$543,A416,'Correspondance GFC OP@LE'!$H$9:$H$543)</f>
        <v>0</v>
      </c>
      <c r="F416" s="334" t="n">
        <f aca="false">SUMIF('Correspondance GFC OP@LE'!$F$9:$F$543,A416,'Correspondance GFC OP@LE'!$I$9:$I$543)</f>
        <v>0</v>
      </c>
      <c r="G416" s="335" t="s">
        <v>1077</v>
      </c>
    </row>
    <row r="417" customFormat="false" ht="15" hidden="false" customHeight="false" outlineLevel="0" collapsed="false">
      <c r="A417" s="330" t="n">
        <v>746800</v>
      </c>
      <c r="B417" s="329" t="s">
        <v>675</v>
      </c>
      <c r="C417" s="326" t="str">
        <f aca="false">IF(E417&gt;F417,E417-F417,"")</f>
        <v/>
      </c>
      <c r="D417" s="326" t="str">
        <f aca="false">IF(F417&gt;E417,F417-E417,"")</f>
        <v/>
      </c>
      <c r="E417" s="334" t="n">
        <f aca="false">SUMIF('Correspondance GFC OP@LE'!$F$9:$F$543,A417,'Correspondance GFC OP@LE'!$H$9:$H$543)</f>
        <v>0</v>
      </c>
      <c r="F417" s="334" t="n">
        <f aca="false">SUMIF('Correspondance GFC OP@LE'!$F$9:$F$543,A417,'Correspondance GFC OP@LE'!$I$9:$I$543)</f>
        <v>0</v>
      </c>
      <c r="G417" s="335" t="s">
        <v>1077</v>
      </c>
    </row>
    <row r="418" customFormat="false" ht="15" hidden="false" customHeight="false" outlineLevel="0" collapsed="false">
      <c r="A418" s="330" t="n">
        <v>748100</v>
      </c>
      <c r="B418" s="329" t="s">
        <v>677</v>
      </c>
      <c r="C418" s="326" t="str">
        <f aca="false">IF(E418&gt;F418,E418-F418,"")</f>
        <v/>
      </c>
      <c r="D418" s="326" t="str">
        <f aca="false">IF(F418&gt;E418,F418-E418,"")</f>
        <v/>
      </c>
      <c r="E418" s="334" t="n">
        <f aca="false">SUMIF('Correspondance GFC OP@LE'!$F$9:$F$543,A418,'Correspondance GFC OP@LE'!$H$9:$H$543)</f>
        <v>0</v>
      </c>
      <c r="F418" s="334" t="n">
        <f aca="false">SUMIF('Correspondance GFC OP@LE'!$F$9:$F$543,A418,'Correspondance GFC OP@LE'!$I$9:$I$543)</f>
        <v>0</v>
      </c>
      <c r="G418" s="335" t="s">
        <v>1077</v>
      </c>
    </row>
    <row r="419" customFormat="false" ht="30" hidden="false" customHeight="false" outlineLevel="0" collapsed="false">
      <c r="A419" s="330" t="n">
        <v>748200</v>
      </c>
      <c r="B419" s="329" t="s">
        <v>679</v>
      </c>
      <c r="C419" s="326" t="str">
        <f aca="false">IF(E419&gt;F419,E419-F419,"")</f>
        <v/>
      </c>
      <c r="D419" s="326" t="str">
        <f aca="false">IF(F419&gt;E419,F419-E419,"")</f>
        <v/>
      </c>
      <c r="E419" s="334" t="n">
        <f aca="false">SUMIF('Correspondance GFC OP@LE'!$F$9:$F$543,A419,'Correspondance GFC OP@LE'!$H$9:$H$543)</f>
        <v>0</v>
      </c>
      <c r="F419" s="334" t="n">
        <f aca="false">SUMIF('Correspondance GFC OP@LE'!$F$9:$F$543,A419,'Correspondance GFC OP@LE'!$I$9:$I$543)</f>
        <v>0</v>
      </c>
      <c r="G419" s="335" t="s">
        <v>1077</v>
      </c>
    </row>
    <row r="420" customFormat="false" ht="30" hidden="false" customHeight="false" outlineLevel="0" collapsed="false">
      <c r="A420" s="330" t="n">
        <v>748400</v>
      </c>
      <c r="B420" s="329" t="s">
        <v>395</v>
      </c>
      <c r="C420" s="326" t="str">
        <f aca="false">IF(E420&gt;F420,E420-F420,"")</f>
        <v/>
      </c>
      <c r="D420" s="326" t="str">
        <f aca="false">IF(F420&gt;E420,F420-E420,"")</f>
        <v/>
      </c>
      <c r="E420" s="334" t="n">
        <f aca="false">SUMIF('Correspondance GFC OP@LE'!$F$9:$F$543,A420,'Correspondance GFC OP@LE'!$H$9:$H$543)</f>
        <v>0</v>
      </c>
      <c r="F420" s="334" t="n">
        <f aca="false">SUMIF('Correspondance GFC OP@LE'!$F$9:$F$543,A420,'Correspondance GFC OP@LE'!$I$9:$I$543)</f>
        <v>0</v>
      </c>
      <c r="G420" s="335" t="s">
        <v>1077</v>
      </c>
    </row>
    <row r="421" customFormat="false" ht="15" hidden="false" customHeight="false" outlineLevel="0" collapsed="false">
      <c r="A421" s="330" t="n">
        <v>748800</v>
      </c>
      <c r="B421" s="329" t="s">
        <v>681</v>
      </c>
      <c r="C421" s="326" t="str">
        <f aca="false">IF(E421&gt;F421,E421-F421,"")</f>
        <v/>
      </c>
      <c r="D421" s="326" t="str">
        <f aca="false">IF(F421&gt;E421,F421-E421,"")</f>
        <v/>
      </c>
      <c r="E421" s="334" t="n">
        <f aca="false">SUMIF('Correspondance GFC OP@LE'!$F$9:$F$543,A421,'Correspondance GFC OP@LE'!$H$9:$H$543)</f>
        <v>0</v>
      </c>
      <c r="F421" s="334" t="n">
        <f aca="false">SUMIF('Correspondance GFC OP@LE'!$F$9:$F$543,A421,'Correspondance GFC OP@LE'!$I$9:$I$543)</f>
        <v>0</v>
      </c>
      <c r="G421" s="335" t="s">
        <v>1077</v>
      </c>
    </row>
    <row r="422" customFormat="false" ht="30" hidden="false" customHeight="false" outlineLevel="0" collapsed="false">
      <c r="A422" s="330" t="n">
        <v>751000</v>
      </c>
      <c r="B422" s="329" t="s">
        <v>685</v>
      </c>
      <c r="C422" s="326" t="str">
        <f aca="false">IF(E422&gt;F422,E422-F422,"")</f>
        <v/>
      </c>
      <c r="D422" s="326" t="str">
        <f aca="false">IF(F422&gt;E422,F422-E422,"")</f>
        <v/>
      </c>
      <c r="E422" s="334" t="n">
        <f aca="false">SUMIF('Correspondance GFC OP@LE'!$F$9:$F$543,A422,'Correspondance GFC OP@LE'!$H$9:$H$543)</f>
        <v>0</v>
      </c>
      <c r="F422" s="334" t="n">
        <f aca="false">SUMIF('Correspondance GFC OP@LE'!$F$9:$F$543,A422,'Correspondance GFC OP@LE'!$I$9:$I$543)</f>
        <v>0</v>
      </c>
      <c r="G422" s="335" t="s">
        <v>1077</v>
      </c>
    </row>
    <row r="423" customFormat="false" ht="15" hidden="false" customHeight="false" outlineLevel="0" collapsed="false">
      <c r="A423" s="330" t="n">
        <v>756100</v>
      </c>
      <c r="B423" s="329" t="s">
        <v>708</v>
      </c>
      <c r="C423" s="326" t="str">
        <f aca="false">IF(E423&gt;F423,E423-F423,"")</f>
        <v/>
      </c>
      <c r="D423" s="326" t="str">
        <f aca="false">IF(F423&gt;E423,F423-E423,"")</f>
        <v/>
      </c>
      <c r="E423" s="334" t="n">
        <f aca="false">SUMIF('Correspondance GFC OP@LE'!$F$9:$F$543,A423,'Correspondance GFC OP@LE'!$H$9:$H$543)</f>
        <v>0</v>
      </c>
      <c r="F423" s="334" t="n">
        <f aca="false">SUMIF('Correspondance GFC OP@LE'!$F$9:$F$543,A423,'Correspondance GFC OP@LE'!$I$9:$I$543)</f>
        <v>0</v>
      </c>
      <c r="G423" s="335" t="s">
        <v>1077</v>
      </c>
    </row>
    <row r="424" customFormat="false" ht="15" hidden="false" customHeight="false" outlineLevel="0" collapsed="false">
      <c r="A424" s="330" t="n">
        <v>756200</v>
      </c>
      <c r="B424" s="329" t="s">
        <v>709</v>
      </c>
      <c r="C424" s="326" t="str">
        <f aca="false">IF(E424&gt;F424,E424-F424,"")</f>
        <v/>
      </c>
      <c r="D424" s="326" t="str">
        <f aca="false">IF(F424&gt;E424,F424-E424,"")</f>
        <v/>
      </c>
      <c r="E424" s="334" t="n">
        <f aca="false">SUMIF('Correspondance GFC OP@LE'!$F$9:$F$543,A424,'Correspondance GFC OP@LE'!$H$9:$H$543)</f>
        <v>0</v>
      </c>
      <c r="F424" s="334" t="n">
        <f aca="false">SUMIF('Correspondance GFC OP@LE'!$F$9:$F$543,A424,'Correspondance GFC OP@LE'!$I$9:$I$543)</f>
        <v>0</v>
      </c>
      <c r="G424" s="335" t="s">
        <v>1077</v>
      </c>
    </row>
    <row r="425" customFormat="false" ht="15" hidden="false" customHeight="false" outlineLevel="0" collapsed="false">
      <c r="A425" s="330" t="n">
        <v>756600</v>
      </c>
      <c r="B425" s="329" t="s">
        <v>710</v>
      </c>
      <c r="C425" s="326" t="str">
        <f aca="false">IF(E425&gt;F425,E425-F425,"")</f>
        <v/>
      </c>
      <c r="D425" s="326" t="str">
        <f aca="false">IF(F425&gt;E425,F425-E425,"")</f>
        <v/>
      </c>
      <c r="E425" s="334" t="n">
        <f aca="false">SUMIF('Correspondance GFC OP@LE'!$F$9:$F$543,A425,'Correspondance GFC OP@LE'!$H$9:$H$543)</f>
        <v>0</v>
      </c>
      <c r="F425" s="334" t="n">
        <f aca="false">SUMIF('Correspondance GFC OP@LE'!$F$9:$F$543,A425,'Correspondance GFC OP@LE'!$I$9:$I$543)</f>
        <v>0</v>
      </c>
      <c r="G425" s="335" t="s">
        <v>1077</v>
      </c>
    </row>
    <row r="426" customFormat="false" ht="30" hidden="false" customHeight="false" outlineLevel="0" collapsed="false">
      <c r="A426" s="330" t="n">
        <v>758300</v>
      </c>
      <c r="B426" s="329" t="s">
        <v>688</v>
      </c>
      <c r="C426" s="326" t="str">
        <f aca="false">IF(E426&gt;F426,E426-F426,"")</f>
        <v/>
      </c>
      <c r="D426" s="326" t="str">
        <f aca="false">IF(F426&gt;E426,F426-E426,"")</f>
        <v/>
      </c>
      <c r="E426" s="334" t="n">
        <f aca="false">SUMIF('Correspondance GFC OP@LE'!$F$9:$F$543,A426,'Correspondance GFC OP@LE'!$H$9:$H$543)</f>
        <v>0</v>
      </c>
      <c r="F426" s="334" t="n">
        <f aca="false">SUMIF('Correspondance GFC OP@LE'!$F$9:$F$543,A426,'Correspondance GFC OP@LE'!$I$9:$I$543)</f>
        <v>0</v>
      </c>
      <c r="G426" s="335" t="s">
        <v>1077</v>
      </c>
    </row>
    <row r="427" customFormat="false" ht="15" hidden="false" customHeight="false" outlineLevel="0" collapsed="false">
      <c r="A427" s="330" t="n">
        <v>758400</v>
      </c>
      <c r="B427" s="329" t="s">
        <v>705</v>
      </c>
      <c r="C427" s="326" t="str">
        <f aca="false">IF(E427&gt;F427,E427-F427,"")</f>
        <v/>
      </c>
      <c r="D427" s="326" t="str">
        <f aca="false">IF(F427&gt;E427,F427-E427,"")</f>
        <v/>
      </c>
      <c r="E427" s="334" t="n">
        <f aca="false">SUMIF('Correspondance GFC OP@LE'!$F$9:$F$543,A427,'Correspondance GFC OP@LE'!$H$9:$H$543)</f>
        <v>0</v>
      </c>
      <c r="F427" s="334" t="n">
        <f aca="false">SUMIF('Correspondance GFC OP@LE'!$F$9:$F$543,A427,'Correspondance GFC OP@LE'!$I$9:$I$543)</f>
        <v>0</v>
      </c>
      <c r="G427" s="335" t="s">
        <v>1077</v>
      </c>
    </row>
    <row r="428" customFormat="false" ht="15" hidden="false" customHeight="false" outlineLevel="0" collapsed="false">
      <c r="A428" s="330" t="n">
        <v>761000</v>
      </c>
      <c r="B428" s="329" t="s">
        <v>693</v>
      </c>
      <c r="C428" s="326" t="str">
        <f aca="false">IF(E428&gt;F428,E428-F428,"")</f>
        <v/>
      </c>
      <c r="D428" s="326" t="str">
        <f aca="false">IF(F428&gt;E428,F428-E428,"")</f>
        <v/>
      </c>
      <c r="E428" s="334" t="n">
        <f aca="false">SUMIF('Correspondance GFC OP@LE'!$F$9:$F$543,A428,'Correspondance GFC OP@LE'!$H$9:$H$543)</f>
        <v>0</v>
      </c>
      <c r="F428" s="334" t="n">
        <f aca="false">SUMIF('Correspondance GFC OP@LE'!$F$9:$F$543,A428,'Correspondance GFC OP@LE'!$I$9:$I$543)</f>
        <v>0</v>
      </c>
      <c r="G428" s="335" t="s">
        <v>1077</v>
      </c>
    </row>
    <row r="429" customFormat="false" ht="15" hidden="false" customHeight="false" outlineLevel="0" collapsed="false">
      <c r="A429" s="330" t="n">
        <v>762000</v>
      </c>
      <c r="B429" s="329" t="s">
        <v>695</v>
      </c>
      <c r="C429" s="326" t="str">
        <f aca="false">IF(E429&gt;F429,E429-F429,"")</f>
        <v/>
      </c>
      <c r="D429" s="326" t="str">
        <f aca="false">IF(F429&gt;E429,F429-E429,"")</f>
        <v/>
      </c>
      <c r="E429" s="334" t="n">
        <f aca="false">SUMIF('Correspondance GFC OP@LE'!$F$9:$F$543,A429,'Correspondance GFC OP@LE'!$H$9:$H$543)</f>
        <v>0</v>
      </c>
      <c r="F429" s="334" t="n">
        <f aca="false">SUMIF('Correspondance GFC OP@LE'!$F$9:$F$543,A429,'Correspondance GFC OP@LE'!$I$9:$I$543)</f>
        <v>0</v>
      </c>
      <c r="G429" s="335" t="s">
        <v>1077</v>
      </c>
    </row>
    <row r="430" customFormat="false" ht="15" hidden="false" customHeight="false" outlineLevel="0" collapsed="false">
      <c r="A430" s="330" t="n">
        <v>763000</v>
      </c>
      <c r="B430" s="329" t="s">
        <v>697</v>
      </c>
      <c r="C430" s="326" t="str">
        <f aca="false">IF(E430&gt;F430,E430-F430,"")</f>
        <v/>
      </c>
      <c r="D430" s="326" t="str">
        <f aca="false">IF(F430&gt;E430,F430-E430,"")</f>
        <v/>
      </c>
      <c r="E430" s="334" t="n">
        <f aca="false">SUMIF('Correspondance GFC OP@LE'!$F$9:$F$543,A430,'Correspondance GFC OP@LE'!$H$9:$H$543)</f>
        <v>0</v>
      </c>
      <c r="F430" s="334" t="n">
        <f aca="false">SUMIF('Correspondance GFC OP@LE'!$F$9:$F$543,A430,'Correspondance GFC OP@LE'!$I$9:$I$543)</f>
        <v>0</v>
      </c>
      <c r="G430" s="335" t="s">
        <v>1077</v>
      </c>
    </row>
    <row r="431" customFormat="false" ht="15" hidden="false" customHeight="false" outlineLevel="0" collapsed="false">
      <c r="A431" s="330" t="n">
        <v>764000</v>
      </c>
      <c r="B431" s="329" t="s">
        <v>698</v>
      </c>
      <c r="C431" s="326" t="str">
        <f aca="false">IF(E431&gt;F431,E431-F431,"")</f>
        <v/>
      </c>
      <c r="D431" s="326" t="str">
        <f aca="false">IF(F431&gt;E431,F431-E431,"")</f>
        <v/>
      </c>
      <c r="E431" s="334" t="n">
        <f aca="false">SUMIF('Correspondance GFC OP@LE'!$F$9:$F$543,A431,'Correspondance GFC OP@LE'!$H$9:$H$543)</f>
        <v>0</v>
      </c>
      <c r="F431" s="334" t="n">
        <f aca="false">SUMIF('Correspondance GFC OP@LE'!$F$9:$F$543,A431,'Correspondance GFC OP@LE'!$I$9:$I$543)</f>
        <v>0</v>
      </c>
      <c r="G431" s="335" t="s">
        <v>1077</v>
      </c>
    </row>
    <row r="432" customFormat="false" ht="15" hidden="false" customHeight="false" outlineLevel="0" collapsed="false">
      <c r="A432" s="330" t="n">
        <v>765000</v>
      </c>
      <c r="B432" s="329" t="s">
        <v>699</v>
      </c>
      <c r="C432" s="326" t="str">
        <f aca="false">IF(E432&gt;F432,E432-F432,"")</f>
        <v/>
      </c>
      <c r="D432" s="326" t="str">
        <f aca="false">IF(F432&gt;E432,F432-E432,"")</f>
        <v/>
      </c>
      <c r="E432" s="334" t="n">
        <f aca="false">SUMIF('Correspondance GFC OP@LE'!$F$9:$F$543,A432,'Correspondance GFC OP@LE'!$H$9:$H$543)</f>
        <v>0</v>
      </c>
      <c r="F432" s="334" t="n">
        <f aca="false">SUMIF('Correspondance GFC OP@LE'!$F$9:$F$543,A432,'Correspondance GFC OP@LE'!$I$9:$I$543)</f>
        <v>0</v>
      </c>
      <c r="G432" s="335" t="s">
        <v>1077</v>
      </c>
    </row>
    <row r="433" customFormat="false" ht="15" hidden="false" customHeight="false" outlineLevel="0" collapsed="false">
      <c r="A433" s="330" t="n">
        <v>766000</v>
      </c>
      <c r="B433" s="329" t="s">
        <v>700</v>
      </c>
      <c r="C433" s="326" t="str">
        <f aca="false">IF(E433&gt;F433,E433-F433,"")</f>
        <v/>
      </c>
      <c r="D433" s="326" t="str">
        <f aca="false">IF(F433&gt;E433,F433-E433,"")</f>
        <v/>
      </c>
      <c r="E433" s="334" t="n">
        <f aca="false">SUMIF('Correspondance GFC OP@LE'!$F$9:$F$543,A433,'Correspondance GFC OP@LE'!$H$9:$H$543)</f>
        <v>0</v>
      </c>
      <c r="F433" s="334" t="n">
        <f aca="false">SUMIF('Correspondance GFC OP@LE'!$F$9:$F$543,A433,'Correspondance GFC OP@LE'!$I$9:$I$543)</f>
        <v>0</v>
      </c>
      <c r="G433" s="335" t="s">
        <v>1077</v>
      </c>
    </row>
    <row r="434" customFormat="false" ht="15" hidden="false" customHeight="false" outlineLevel="0" collapsed="false">
      <c r="A434" s="330" t="n">
        <v>767000</v>
      </c>
      <c r="B434" s="329" t="s">
        <v>701</v>
      </c>
      <c r="C434" s="326" t="str">
        <f aca="false">IF(E434&gt;F434,E434-F434,"")</f>
        <v/>
      </c>
      <c r="D434" s="326" t="str">
        <f aca="false">IF(F434&gt;E434,F434-E434,"")</f>
        <v/>
      </c>
      <c r="E434" s="334" t="n">
        <f aca="false">SUMIF('Correspondance GFC OP@LE'!$F$9:$F$543,A434,'Correspondance GFC OP@LE'!$H$9:$H$543)</f>
        <v>0</v>
      </c>
      <c r="F434" s="334" t="n">
        <f aca="false">SUMIF('Correspondance GFC OP@LE'!$F$9:$F$543,A434,'Correspondance GFC OP@LE'!$I$9:$I$543)</f>
        <v>0</v>
      </c>
      <c r="G434" s="335" t="s">
        <v>1077</v>
      </c>
    </row>
    <row r="435" customFormat="false" ht="30" hidden="false" customHeight="false" outlineLevel="0" collapsed="false">
      <c r="A435" s="330" t="n">
        <v>768300</v>
      </c>
      <c r="B435" s="329" t="s">
        <v>689</v>
      </c>
      <c r="C435" s="326" t="str">
        <f aca="false">IF(E435&gt;F435,E435-F435,"")</f>
        <v/>
      </c>
      <c r="D435" s="326" t="str">
        <f aca="false">IF(F435&gt;E435,F435-E435,"")</f>
        <v/>
      </c>
      <c r="E435" s="334" t="n">
        <f aca="false">SUMIF('Correspondance GFC OP@LE'!$F$9:$F$543,A435,'Correspondance GFC OP@LE'!$H$9:$H$543)</f>
        <v>0</v>
      </c>
      <c r="F435" s="334" t="n">
        <f aca="false">SUMIF('Correspondance GFC OP@LE'!$F$9:$F$543,A435,'Correspondance GFC OP@LE'!$I$9:$I$543)</f>
        <v>0</v>
      </c>
      <c r="G435" s="335" t="s">
        <v>1077</v>
      </c>
    </row>
    <row r="436" customFormat="false" ht="15" hidden="false" customHeight="false" outlineLevel="0" collapsed="false">
      <c r="A436" s="330" t="n">
        <v>768800</v>
      </c>
      <c r="B436" s="329" t="s">
        <v>703</v>
      </c>
      <c r="C436" s="326" t="str">
        <f aca="false">IF(E436&gt;F436,E436-F436,"")</f>
        <v/>
      </c>
      <c r="D436" s="326" t="str">
        <f aca="false">IF(F436&gt;E436,F436-E436,"")</f>
        <v/>
      </c>
      <c r="E436" s="334" t="n">
        <f aca="false">SUMIF('Correspondance GFC OP@LE'!$F$9:$F$543,A436,'Correspondance GFC OP@LE'!$H$9:$H$543)</f>
        <v>0</v>
      </c>
      <c r="F436" s="334" t="n">
        <f aca="false">SUMIF('Correspondance GFC OP@LE'!$F$9:$F$543,A436,'Correspondance GFC OP@LE'!$I$9:$I$543)</f>
        <v>0</v>
      </c>
      <c r="G436" s="335" t="s">
        <v>1077</v>
      </c>
    </row>
    <row r="437" customFormat="false" ht="30" hidden="false" customHeight="false" outlineLevel="0" collapsed="false">
      <c r="A437" s="330" t="n">
        <v>781320</v>
      </c>
      <c r="B437" s="329" t="s">
        <v>713</v>
      </c>
      <c r="C437" s="326" t="str">
        <f aca="false">IF(E437&gt;F437,E437-F437,"")</f>
        <v/>
      </c>
      <c r="D437" s="326" t="str">
        <f aca="false">IF(F437&gt;E437,F437-E437,"")</f>
        <v/>
      </c>
      <c r="E437" s="334" t="n">
        <f aca="false">SUMIF('Correspondance GFC OP@LE'!$F$9:$F$543,A437,'Correspondance GFC OP@LE'!$H$9:$H$543)</f>
        <v>0</v>
      </c>
      <c r="F437" s="334" t="n">
        <f aca="false">SUMIF('Correspondance GFC OP@LE'!$F$9:$F$543,A437,'Correspondance GFC OP@LE'!$I$9:$I$543)</f>
        <v>0</v>
      </c>
      <c r="G437" s="335" t="s">
        <v>1077</v>
      </c>
    </row>
    <row r="438" customFormat="false" ht="15" hidden="false" customHeight="false" outlineLevel="0" collapsed="false">
      <c r="A438" s="330" t="n">
        <v>781500</v>
      </c>
      <c r="B438" s="329" t="s">
        <v>717</v>
      </c>
      <c r="C438" s="326" t="str">
        <f aca="false">IF(E438&gt;F438,E438-F438,"")</f>
        <v/>
      </c>
      <c r="D438" s="326" t="str">
        <f aca="false">IF(F438&gt;E438,F438-E438,"")</f>
        <v/>
      </c>
      <c r="E438" s="334" t="n">
        <f aca="false">SUMIF('Correspondance GFC OP@LE'!$F$9:$F$543,A438,'Correspondance GFC OP@LE'!$H$9:$H$543)</f>
        <v>0</v>
      </c>
      <c r="F438" s="334" t="n">
        <f aca="false">SUMIF('Correspondance GFC OP@LE'!$F$9:$F$543,A438,'Correspondance GFC OP@LE'!$I$9:$I$543)</f>
        <v>0</v>
      </c>
      <c r="G438" s="335" t="s">
        <v>1077</v>
      </c>
    </row>
    <row r="439" customFormat="false" ht="30" hidden="false" customHeight="false" outlineLevel="0" collapsed="false">
      <c r="A439" s="330" t="n">
        <v>781600</v>
      </c>
      <c r="B439" s="329" t="s">
        <v>719</v>
      </c>
      <c r="C439" s="326" t="str">
        <f aca="false">IF(E439&gt;F439,E439-F439,"")</f>
        <v/>
      </c>
      <c r="D439" s="326" t="str">
        <f aca="false">IF(F439&gt;E439,F439-E439,"")</f>
        <v/>
      </c>
      <c r="E439" s="334" t="n">
        <f aca="false">SUMIF('Correspondance GFC OP@LE'!$F$9:$F$543,A439,'Correspondance GFC OP@LE'!$H$9:$H$543)</f>
        <v>0</v>
      </c>
      <c r="F439" s="334" t="n">
        <f aca="false">SUMIF('Correspondance GFC OP@LE'!$F$9:$F$543,A439,'Correspondance GFC OP@LE'!$I$9:$I$543)</f>
        <v>0</v>
      </c>
      <c r="G439" s="335" t="s">
        <v>1077</v>
      </c>
    </row>
    <row r="440" customFormat="false" ht="15" hidden="false" customHeight="false" outlineLevel="0" collapsed="false">
      <c r="A440" s="330" t="n">
        <v>786500</v>
      </c>
      <c r="B440" s="329" t="s">
        <v>721</v>
      </c>
      <c r="C440" s="326" t="str">
        <f aca="false">IF(E440&gt;F440,E440-F440,"")</f>
        <v/>
      </c>
      <c r="D440" s="326" t="str">
        <f aca="false">IF(F440&gt;E440,F440-E440,"")</f>
        <v/>
      </c>
      <c r="E440" s="334" t="n">
        <f aca="false">SUMIF('Correspondance GFC OP@LE'!$F$9:$F$543,A440,'Correspondance GFC OP@LE'!$H$9:$H$543)</f>
        <v>0</v>
      </c>
      <c r="F440" s="334" t="n">
        <f aca="false">SUMIF('Correspondance GFC OP@LE'!$F$9:$F$543,A440,'Correspondance GFC OP@LE'!$I$9:$I$543)</f>
        <v>0</v>
      </c>
      <c r="G440" s="335" t="s">
        <v>1077</v>
      </c>
    </row>
    <row r="441" customFormat="false" ht="15" hidden="false" customHeight="false" outlineLevel="0" collapsed="false">
      <c r="A441" s="330" t="n">
        <v>786600</v>
      </c>
      <c r="B441" s="329" t="s">
        <v>722</v>
      </c>
      <c r="C441" s="326" t="str">
        <f aca="false">IF(E441&gt;F441,E441-F441,"")</f>
        <v/>
      </c>
      <c r="D441" s="326" t="str">
        <f aca="false">IF(F441&gt;E441,F441-E441,"")</f>
        <v/>
      </c>
      <c r="E441" s="334" t="n">
        <f aca="false">SUMIF('Correspondance GFC OP@LE'!$F$9:$F$543,A441,'Correspondance GFC OP@LE'!$H$9:$H$543)</f>
        <v>0</v>
      </c>
      <c r="F441" s="334" t="n">
        <f aca="false">SUMIF('Correspondance GFC OP@LE'!$F$9:$F$543,A441,'Correspondance GFC OP@LE'!$I$9:$I$543)</f>
        <v>0</v>
      </c>
      <c r="G441" s="335" t="s">
        <v>1077</v>
      </c>
    </row>
    <row r="442" customFormat="false" ht="15" hidden="false" customHeight="true" outlineLevel="0" collapsed="false">
      <c r="A442" s="336" t="s">
        <v>1090</v>
      </c>
      <c r="B442" s="336"/>
      <c r="C442" s="337" t="n">
        <f aca="false">SUM(C4:C257)</f>
        <v>0</v>
      </c>
      <c r="D442" s="337" t="n">
        <f aca="false">SUM(D4:D257)</f>
        <v>0</v>
      </c>
      <c r="E442" s="338" t="n">
        <f aca="false">SUM(E4:E257)</f>
        <v>0</v>
      </c>
      <c r="F442" s="338" t="n">
        <f aca="false">SUM(F4:F257)</f>
        <v>0</v>
      </c>
    </row>
    <row r="443" s="13" customFormat="true" ht="15" hidden="false" customHeight="false" outlineLevel="0" collapsed="false">
      <c r="C443" s="339"/>
      <c r="D443" s="339"/>
    </row>
    <row r="444" customFormat="false" ht="15" hidden="false" customHeight="false" outlineLevel="0" collapsed="false">
      <c r="A444" s="340" t="s">
        <v>1091</v>
      </c>
      <c r="B444" s="341" t="s">
        <v>1092</v>
      </c>
      <c r="C444" s="342"/>
      <c r="D444" s="342"/>
      <c r="E444" s="343" t="n">
        <f aca="false">SUM(E4:E257)</f>
        <v>0</v>
      </c>
      <c r="F444" s="343" t="n">
        <f aca="false">SUM(F4:F257)</f>
        <v>0</v>
      </c>
      <c r="G444" s="344" t="s">
        <v>1093</v>
      </c>
    </row>
    <row r="445" customFormat="false" ht="15" hidden="false" customHeight="false" outlineLevel="0" collapsed="false">
      <c r="C445" s="339"/>
      <c r="D445" s="339"/>
    </row>
    <row r="446" customFormat="false" ht="15" hidden="false" customHeight="false" outlineLevel="0" collapsed="false">
      <c r="A446" s="330" t="s">
        <v>1094</v>
      </c>
      <c r="B446" s="329" t="s">
        <v>1095</v>
      </c>
      <c r="C446" s="345" t="str">
        <f aca="false">IF(E446&gt;F446,E446-F446,"")</f>
        <v/>
      </c>
      <c r="D446" s="345" t="str">
        <f aca="false">IF(F446&gt;E446,F446-E446,"")</f>
        <v/>
      </c>
      <c r="E446" s="326" t="n">
        <f aca="false">SUMIF('Correspondance GFC OP@LE'!$F$9:$F$543,A446,'Correspondance GFC OP@LE'!$H$9:$H$543)</f>
        <v>0</v>
      </c>
      <c r="F446" s="326" t="n">
        <f aca="false">SUMIF('Correspondance GFC OP@LE'!$F$9:$F$543,A446,'Correspondance GFC OP@LE'!$I$9:$I$543)</f>
        <v>0</v>
      </c>
      <c r="G446" s="327" t="s">
        <v>1096</v>
      </c>
    </row>
    <row r="447" customFormat="false" ht="15" hidden="false" customHeight="false" outlineLevel="0" collapsed="false">
      <c r="A447" s="330" t="s">
        <v>763</v>
      </c>
      <c r="B447" s="329" t="s">
        <v>764</v>
      </c>
      <c r="C447" s="345" t="str">
        <f aca="false">IF(E447&gt;F447,E447-F447,"")</f>
        <v/>
      </c>
      <c r="D447" s="345" t="str">
        <f aca="false">IF(F447&gt;E447,F447-E447,"")</f>
        <v/>
      </c>
      <c r="E447" s="326" t="n">
        <f aca="false">SUMIF('Correspondance GFC OP@LE'!$F$9:$F$543,A447,'Correspondance GFC OP@LE'!$H$9:$H$543)</f>
        <v>0</v>
      </c>
      <c r="F447" s="326" t="n">
        <f aca="false">SUMIF('Correspondance GFC OP@LE'!$F$9:$F$543,A447,'Correspondance GFC OP@LE'!$I$9:$I$543)</f>
        <v>0</v>
      </c>
      <c r="G447" s="327" t="s">
        <v>1096</v>
      </c>
    </row>
    <row r="448" customFormat="false" ht="15" hidden="false" customHeight="false" outlineLevel="0" collapsed="false">
      <c r="A448" s="330" t="n">
        <v>863110</v>
      </c>
      <c r="B448" s="329" t="s">
        <v>1097</v>
      </c>
      <c r="C448" s="345" t="str">
        <f aca="false">IF(E448&gt;F448,E448-F448,"")</f>
        <v/>
      </c>
      <c r="D448" s="345" t="str">
        <f aca="false">IF(F448&gt;E448,F448-E448,"")</f>
        <v/>
      </c>
      <c r="E448" s="326" t="n">
        <f aca="false">SUMIF('Correspondance GFC OP@LE'!$F$9:$F$543,A448,'Correspondance GFC OP@LE'!$H$9:$H$543)</f>
        <v>0</v>
      </c>
      <c r="F448" s="326" t="n">
        <f aca="false">SUMIF('Correspondance GFC OP@LE'!$F$9:$F$543,A448,'Correspondance GFC OP@LE'!$I$9:$I$543)</f>
        <v>0</v>
      </c>
      <c r="G448" s="327" t="s">
        <v>1096</v>
      </c>
    </row>
    <row r="449" customFormat="false" ht="15" hidden="false" customHeight="false" outlineLevel="0" collapsed="false">
      <c r="A449" s="330" t="n">
        <v>863120</v>
      </c>
      <c r="B449" s="329" t="s">
        <v>1098</v>
      </c>
      <c r="C449" s="345" t="str">
        <f aca="false">IF(E449&gt;F449,E449-F449,"")</f>
        <v/>
      </c>
      <c r="D449" s="345" t="str">
        <f aca="false">IF(F449&gt;E449,F449-E449,"")</f>
        <v/>
      </c>
      <c r="E449" s="326" t="n">
        <f aca="false">SUMIF('Correspondance GFC OP@LE'!$F$9:$F$543,A449,'Correspondance GFC OP@LE'!$H$9:$H$543)</f>
        <v>0</v>
      </c>
      <c r="F449" s="326" t="n">
        <f aca="false">SUMIF('Correspondance GFC OP@LE'!$F$9:$F$543,A449,'Correspondance GFC OP@LE'!$I$9:$I$543)</f>
        <v>0</v>
      </c>
      <c r="G449" s="327" t="s">
        <v>1096</v>
      </c>
    </row>
    <row r="450" customFormat="false" ht="15" hidden="false" customHeight="false" outlineLevel="0" collapsed="false">
      <c r="A450" s="330" t="n">
        <v>863130</v>
      </c>
      <c r="B450" s="329" t="s">
        <v>1099</v>
      </c>
      <c r="C450" s="345" t="str">
        <f aca="false">IF(E450&gt;F450,E450-F450,"")</f>
        <v/>
      </c>
      <c r="D450" s="345" t="str">
        <f aca="false">IF(F450&gt;E450,F450-E450,"")</f>
        <v/>
      </c>
      <c r="E450" s="326" t="n">
        <f aca="false">SUMIF('Correspondance GFC OP@LE'!$F$9:$F$543,A450,'Correspondance GFC OP@LE'!$H$9:$H$543)</f>
        <v>0</v>
      </c>
      <c r="F450" s="326" t="n">
        <f aca="false">SUMIF('Correspondance GFC OP@LE'!$F$9:$F$543,A450,'Correspondance GFC OP@LE'!$I$9:$I$543)</f>
        <v>0</v>
      </c>
      <c r="G450" s="327" t="s">
        <v>1096</v>
      </c>
    </row>
    <row r="451" customFormat="false" ht="15" hidden="false" customHeight="false" outlineLevel="0" collapsed="false">
      <c r="A451" s="330" t="n">
        <v>863140</v>
      </c>
      <c r="B451" s="329" t="s">
        <v>1100</v>
      </c>
      <c r="C451" s="345" t="str">
        <f aca="false">IF(E451&gt;F451,E451-F451,"")</f>
        <v/>
      </c>
      <c r="D451" s="345" t="str">
        <f aca="false">IF(F451&gt;E451,F451-E451,"")</f>
        <v/>
      </c>
      <c r="E451" s="326" t="n">
        <f aca="false">SUMIF('Correspondance GFC OP@LE'!$F$9:$F$543,A451,'Correspondance GFC OP@LE'!$H$9:$H$543)</f>
        <v>0</v>
      </c>
      <c r="F451" s="326" t="n">
        <f aca="false">SUMIF('Correspondance GFC OP@LE'!$F$9:$F$543,A451,'Correspondance GFC OP@LE'!$I$9:$I$543)</f>
        <v>0</v>
      </c>
      <c r="G451" s="327" t="s">
        <v>1096</v>
      </c>
    </row>
    <row r="452" customFormat="false" ht="15" hidden="false" customHeight="false" outlineLevel="0" collapsed="false">
      <c r="A452" s="330" t="n">
        <v>863150</v>
      </c>
      <c r="B452" s="329" t="s">
        <v>1101</v>
      </c>
      <c r="C452" s="345" t="str">
        <f aca="false">IF(E452&gt;F452,E452-F452,"")</f>
        <v/>
      </c>
      <c r="D452" s="345" t="str">
        <f aca="false">IF(F452&gt;E452,F452-E452,"")</f>
        <v/>
      </c>
      <c r="E452" s="326" t="n">
        <f aca="false">SUMIF('Correspondance GFC OP@LE'!$F$9:$F$543,A452,'Correspondance GFC OP@LE'!$H$9:$H$543)</f>
        <v>0</v>
      </c>
      <c r="F452" s="326" t="n">
        <f aca="false">SUMIF('Correspondance GFC OP@LE'!$F$9:$F$543,A452,'Correspondance GFC OP@LE'!$I$9:$I$543)</f>
        <v>0</v>
      </c>
      <c r="G452" s="327" t="s">
        <v>1096</v>
      </c>
    </row>
    <row r="453" customFormat="false" ht="15" hidden="false" customHeight="false" outlineLevel="0" collapsed="false">
      <c r="A453" s="330" t="n">
        <v>863160</v>
      </c>
      <c r="B453" s="329" t="s">
        <v>1102</v>
      </c>
      <c r="C453" s="345" t="str">
        <f aca="false">IF(E453&gt;F453,E453-F453,"")</f>
        <v/>
      </c>
      <c r="D453" s="345" t="str">
        <f aca="false">IF(F453&gt;E453,F453-E453,"")</f>
        <v/>
      </c>
      <c r="E453" s="326" t="n">
        <f aca="false">SUMIF('Correspondance GFC OP@LE'!$F$9:$F$543,A453,'Correspondance GFC OP@LE'!$H$9:$H$543)</f>
        <v>0</v>
      </c>
      <c r="F453" s="326" t="n">
        <f aca="false">SUMIF('Correspondance GFC OP@LE'!$F$9:$F$543,A453,'Correspondance GFC OP@LE'!$I$9:$I$543)</f>
        <v>0</v>
      </c>
      <c r="G453" s="327" t="s">
        <v>1096</v>
      </c>
    </row>
    <row r="454" customFormat="false" ht="15" hidden="false" customHeight="false" outlineLevel="0" collapsed="false">
      <c r="A454" s="330" t="n">
        <v>863210</v>
      </c>
      <c r="B454" s="329" t="s">
        <v>1103</v>
      </c>
      <c r="C454" s="345" t="str">
        <f aca="false">IF(E454&gt;F454,E454-F454,"")</f>
        <v/>
      </c>
      <c r="D454" s="345" t="str">
        <f aca="false">IF(F454&gt;E454,F454-E454,"")</f>
        <v/>
      </c>
      <c r="E454" s="326" t="n">
        <f aca="false">SUMIF('Correspondance GFC OP@LE'!$F$9:$F$543,A454,'Correspondance GFC OP@LE'!$H$9:$H$543)</f>
        <v>0</v>
      </c>
      <c r="F454" s="326" t="n">
        <f aca="false">SUMIF('Correspondance GFC OP@LE'!$F$9:$F$543,A454,'Correspondance GFC OP@LE'!$I$9:$I$543)</f>
        <v>0</v>
      </c>
      <c r="G454" s="327" t="s">
        <v>1096</v>
      </c>
    </row>
    <row r="455" customFormat="false" ht="15" hidden="false" customHeight="false" outlineLevel="0" collapsed="false">
      <c r="A455" s="330" t="n">
        <v>863220</v>
      </c>
      <c r="B455" s="329" t="s">
        <v>1104</v>
      </c>
      <c r="C455" s="345" t="str">
        <f aca="false">IF(E455&gt;F455,E455-F455,"")</f>
        <v/>
      </c>
      <c r="D455" s="345" t="str">
        <f aca="false">IF(F455&gt;E455,F455-E455,"")</f>
        <v/>
      </c>
      <c r="E455" s="326" t="n">
        <f aca="false">SUMIF('Correspondance GFC OP@LE'!$F$9:$F$543,A455,'Correspondance GFC OP@LE'!$H$9:$H$543)</f>
        <v>0</v>
      </c>
      <c r="F455" s="326" t="n">
        <f aca="false">SUMIF('Correspondance GFC OP@LE'!$F$9:$F$543,A455,'Correspondance GFC OP@LE'!$I$9:$I$543)</f>
        <v>0</v>
      </c>
      <c r="G455" s="327" t="s">
        <v>1096</v>
      </c>
    </row>
    <row r="456" customFormat="false" ht="15" hidden="false" customHeight="false" outlineLevel="0" collapsed="false">
      <c r="A456" s="346" t="n">
        <v>863230</v>
      </c>
      <c r="B456" s="329" t="s">
        <v>1105</v>
      </c>
      <c r="C456" s="345" t="str">
        <f aca="false">IF(E456&gt;F456,E456-F456,"")</f>
        <v/>
      </c>
      <c r="D456" s="345" t="str">
        <f aca="false">IF(F456&gt;E456,F456-E456,"")</f>
        <v/>
      </c>
      <c r="E456" s="326" t="n">
        <f aca="false">SUMIF('Correspondance GFC OP@LE'!$F$9:$F$543,A456,'Correspondance GFC OP@LE'!$H$9:$H$543)</f>
        <v>0</v>
      </c>
      <c r="F456" s="326" t="n">
        <f aca="false">SUMIF('Correspondance GFC OP@LE'!$F$9:$F$543,A456,'Correspondance GFC OP@LE'!$I$9:$I$543)</f>
        <v>0</v>
      </c>
      <c r="G456" s="327" t="s">
        <v>1096</v>
      </c>
    </row>
    <row r="457" customFormat="false" ht="15" hidden="false" customHeight="false" outlineLevel="0" collapsed="false">
      <c r="A457" s="346" t="n">
        <v>863240</v>
      </c>
      <c r="B457" s="329" t="s">
        <v>1106</v>
      </c>
      <c r="C457" s="345" t="str">
        <f aca="false">IF(E457&gt;F457,E457-F457,"")</f>
        <v/>
      </c>
      <c r="D457" s="345" t="str">
        <f aca="false">IF(F457&gt;E457,F457-E457,"")</f>
        <v/>
      </c>
      <c r="E457" s="326" t="n">
        <f aca="false">SUMIF('Correspondance GFC OP@LE'!$F$9:$F$543,A457,'Correspondance GFC OP@LE'!$H$9:$H$543)</f>
        <v>0</v>
      </c>
      <c r="F457" s="326" t="n">
        <f aca="false">SUMIF('Correspondance GFC OP@LE'!$F$9:$F$543,A457,'Correspondance GFC OP@LE'!$I$9:$I$543)</f>
        <v>0</v>
      </c>
      <c r="G457" s="327" t="s">
        <v>1096</v>
      </c>
    </row>
    <row r="458" customFormat="false" ht="15" hidden="false" customHeight="false" outlineLevel="0" collapsed="false">
      <c r="A458" s="340" t="s">
        <v>1091</v>
      </c>
      <c r="B458" s="341" t="s">
        <v>1107</v>
      </c>
      <c r="C458" s="342" t="n">
        <f aca="false">SUM(C446:C457)</f>
        <v>0</v>
      </c>
      <c r="D458" s="342" t="n">
        <f aca="false">SUM(D446:D457)</f>
        <v>0</v>
      </c>
      <c r="E458" s="343" t="n">
        <f aca="false">SUM(E18:E455)</f>
        <v>0</v>
      </c>
      <c r="F458" s="343" t="n">
        <f aca="false">SUM(F18:F455)</f>
        <v>0</v>
      </c>
      <c r="G458" s="344" t="s">
        <v>1093</v>
      </c>
    </row>
  </sheetData>
  <autoFilter ref="A3:G444"/>
  <mergeCells count="2">
    <mergeCell ref="A1:D1"/>
    <mergeCell ref="A442:B442"/>
  </mergeCells>
  <conditionalFormatting sqref="G4:G344 G348:G354 G359:G442 G345 G346 G347 G355 G356 G357 G358">
    <cfRule type="containsText" priority="2" operator="containsText" aboveAverage="0" equalAverage="0" bottom="0" percent="0" rank="0" text="tiers" dxfId="17">
      <formula>NOT(ISERROR(SEARCH("tiers",G4)))</formula>
    </cfRule>
  </conditionalFormatting>
  <conditionalFormatting sqref="G361">
    <cfRule type="containsText" priority="3" operator="containsText" aboveAverage="0" equalAverage="0" bottom="0" percent="0" rank="0" text="tiers" dxfId="18">
      <formula>NOT(ISERROR(SEARCH("tiers",G361)))</formula>
    </cfRule>
  </conditionalFormatting>
  <conditionalFormatting sqref="G274">
    <cfRule type="containsText" priority="4" operator="containsText" aboveAverage="0" equalAverage="0" bottom="0" percent="0" rank="0" text="tiers" dxfId="19">
      <formula>NOT(ISERROR(SEARCH("tiers",G274)))</formula>
    </cfRule>
  </conditionalFormatting>
  <conditionalFormatting sqref="G367">
    <cfRule type="containsText" priority="5" operator="containsText" aboveAverage="0" equalAverage="0" bottom="0" percent="0" rank="0" text="tiers" dxfId="20">
      <formula>NOT(ISERROR(SEARCH("tiers",G367)))</formula>
    </cfRule>
  </conditionalFormatting>
  <conditionalFormatting sqref="G367">
    <cfRule type="containsText" priority="6" operator="containsText" aboveAverage="0" equalAverage="0" bottom="0" percent="0" rank="0" text="solde" dxfId="21">
      <formula>NOT(ISERROR(SEARCH("solde",G367)))</formula>
    </cfRule>
  </conditionalFormatting>
  <conditionalFormatting sqref="G274">
    <cfRule type="containsText" priority="7" operator="containsText" aboveAverage="0" equalAverage="0" bottom="0" percent="0" rank="0" text="solde" dxfId="22">
      <formula>NOT(ISERROR(SEARCH("solde",G274)))</formula>
    </cfRule>
  </conditionalFormatting>
  <conditionalFormatting sqref="G361">
    <cfRule type="containsText" priority="8" operator="containsText" aboveAverage="0" equalAverage="0" bottom="0" percent="0" rank="0" text="solde" dxfId="23">
      <formula>NOT(ISERROR(SEARCH("solde",G361)))</formula>
    </cfRule>
  </conditionalFormatting>
  <conditionalFormatting sqref="G4:G344 G348:G354 G359:G442 G345 G346 G347 G355 G356 G357 G358">
    <cfRule type="containsText" priority="9" operator="containsText" aboveAverage="0" equalAverage="0" bottom="0" percent="0" rank="0" text="solde" dxfId="24">
      <formula>NOT(ISERROR(SEARCH("solde",G4)))</formula>
    </cfRule>
  </conditionalFormatting>
  <conditionalFormatting sqref="G446:G448">
    <cfRule type="containsText" priority="10" operator="containsText" aboveAverage="0" equalAverage="0" bottom="0" percent="0" rank="0" text="tiers" dxfId="25">
      <formula>NOT(ISERROR(SEARCH("tiers",G446)))</formula>
    </cfRule>
  </conditionalFormatting>
  <conditionalFormatting sqref="G446:G448">
    <cfRule type="containsText" priority="11" operator="containsText" aboveAverage="0" equalAverage="0" bottom="0" percent="0" rank="0" text="solde" dxfId="26">
      <formula>NOT(ISERROR(SEARCH("solde",G446)))</formula>
    </cfRule>
  </conditionalFormatting>
  <conditionalFormatting sqref="G449">
    <cfRule type="containsText" priority="12" operator="containsText" aboveAverage="0" equalAverage="0" bottom="0" percent="0" rank="0" text="tiers" dxfId="27">
      <formula>NOT(ISERROR(SEARCH("tiers",G449)))</formula>
    </cfRule>
  </conditionalFormatting>
  <conditionalFormatting sqref="G449">
    <cfRule type="containsText" priority="13" operator="containsText" aboveAverage="0" equalAverage="0" bottom="0" percent="0" rank="0" text="solde" dxfId="28">
      <formula>NOT(ISERROR(SEARCH("solde",G449)))</formula>
    </cfRule>
  </conditionalFormatting>
  <conditionalFormatting sqref="G450">
    <cfRule type="containsText" priority="14" operator="containsText" aboveAverage="0" equalAverage="0" bottom="0" percent="0" rank="0" text="tiers" dxfId="29">
      <formula>NOT(ISERROR(SEARCH("tiers",G450)))</formula>
    </cfRule>
  </conditionalFormatting>
  <conditionalFormatting sqref="G450">
    <cfRule type="containsText" priority="15" operator="containsText" aboveAverage="0" equalAverage="0" bottom="0" percent="0" rank="0" text="solde" dxfId="30">
      <formula>NOT(ISERROR(SEARCH("solde",G450)))</formula>
    </cfRule>
  </conditionalFormatting>
  <conditionalFormatting sqref="G451">
    <cfRule type="containsText" priority="16" operator="containsText" aboveAverage="0" equalAverage="0" bottom="0" percent="0" rank="0" text="tiers" dxfId="31">
      <formula>NOT(ISERROR(SEARCH("tiers",G451)))</formula>
    </cfRule>
  </conditionalFormatting>
  <conditionalFormatting sqref="G451">
    <cfRule type="containsText" priority="17" operator="containsText" aboveAverage="0" equalAverage="0" bottom="0" percent="0" rank="0" text="solde" dxfId="32">
      <formula>NOT(ISERROR(SEARCH("solde",G451)))</formula>
    </cfRule>
  </conditionalFormatting>
  <conditionalFormatting sqref="G452">
    <cfRule type="containsText" priority="18" operator="containsText" aboveAverage="0" equalAverage="0" bottom="0" percent="0" rank="0" text="tiers" dxfId="33">
      <formula>NOT(ISERROR(SEARCH("tiers",G452)))</formula>
    </cfRule>
  </conditionalFormatting>
  <conditionalFormatting sqref="G452">
    <cfRule type="containsText" priority="19" operator="containsText" aboveAverage="0" equalAverage="0" bottom="0" percent="0" rank="0" text="solde" dxfId="34">
      <formula>NOT(ISERROR(SEARCH("solde",G452)))</formula>
    </cfRule>
  </conditionalFormatting>
  <conditionalFormatting sqref="G453">
    <cfRule type="containsText" priority="20" operator="containsText" aboveAverage="0" equalAverage="0" bottom="0" percent="0" rank="0" text="tiers" dxfId="35">
      <formula>NOT(ISERROR(SEARCH("tiers",G453)))</formula>
    </cfRule>
  </conditionalFormatting>
  <conditionalFormatting sqref="G453">
    <cfRule type="containsText" priority="21" operator="containsText" aboveAverage="0" equalAverage="0" bottom="0" percent="0" rank="0" text="solde" dxfId="36">
      <formula>NOT(ISERROR(SEARCH("solde",G453)))</formula>
    </cfRule>
  </conditionalFormatting>
  <conditionalFormatting sqref="G454">
    <cfRule type="containsText" priority="22" operator="containsText" aboveAverage="0" equalAverage="0" bottom="0" percent="0" rank="0" text="tiers" dxfId="37">
      <formula>NOT(ISERROR(SEARCH("tiers",G454)))</formula>
    </cfRule>
  </conditionalFormatting>
  <conditionalFormatting sqref="G454">
    <cfRule type="containsText" priority="23" operator="containsText" aboveAverage="0" equalAverage="0" bottom="0" percent="0" rank="0" text="solde" dxfId="38">
      <formula>NOT(ISERROR(SEARCH("solde",G454)))</formula>
    </cfRule>
  </conditionalFormatting>
  <conditionalFormatting sqref="G455:G457">
    <cfRule type="containsText" priority="24" operator="containsText" aboveAverage="0" equalAverage="0" bottom="0" percent="0" rank="0" text="tiers" dxfId="39">
      <formula>NOT(ISERROR(SEARCH("tiers",G455)))</formula>
    </cfRule>
  </conditionalFormatting>
  <conditionalFormatting sqref="G455:G457">
    <cfRule type="containsText" priority="25" operator="containsText" aboveAverage="0" equalAverage="0" bottom="0" percent="0" rank="0" text="solde" dxfId="40">
      <formula>NOT(ISERROR(SEARCH("solde",G455)))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Collabora_Office/22.05.10.7$Linux_X86_64 LibreOffice_project/d1b6e23681de3d3e826d1963a8606cdf5bbbbf40</Application>
  <AppVersion>15.0000</AppVersion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2018-09-27T09:01:15Z</dcterms:created>
  <dc:creator>Administration centrale</dc:creator>
  <dc:description/>
  <dc:language>fr-FR</dc:language>
  <cp:lastModifiedBy/>
  <dcterms:modified xsi:type="dcterms:W3CDTF">2023-11-29T08:01:50Z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